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8250" windowHeight="11175" tabRatio="601" activeTab="0"/>
  </bookViews>
  <sheets>
    <sheet name="WYD01-1" sheetId="1" r:id="rId1"/>
  </sheets>
  <definedNames>
    <definedName name="_xlnm.Print_Area" localSheetId="0">'WYD01-1'!$A$1:$G$1076</definedName>
  </definedNames>
  <calcPr fullCalcOnLoad="1"/>
</workbook>
</file>

<file path=xl/sharedStrings.xml><?xml version="1.0" encoding="utf-8"?>
<sst xmlns="http://schemas.openxmlformats.org/spreadsheetml/2006/main" count="1978" uniqueCount="532">
  <si>
    <t xml:space="preserve"> </t>
  </si>
  <si>
    <t>Dział 010 ROLNICTWO I ŁOWIECTWO</t>
  </si>
  <si>
    <t>§</t>
  </si>
  <si>
    <t>Treść</t>
  </si>
  <si>
    <t>O1008</t>
  </si>
  <si>
    <t>razem:</t>
  </si>
  <si>
    <t>O1010</t>
  </si>
  <si>
    <t>Infrastruktura wodociągowa i sanitacyjna wsi</t>
  </si>
  <si>
    <t>Pozostała działalność</t>
  </si>
  <si>
    <t>razem rolnictwo i łowiectwo:</t>
  </si>
  <si>
    <t>Dział 400 - Wytwarzanie i zaopatrywanie w energię elektryczną, gaz i wodę</t>
  </si>
  <si>
    <t>Dostarczanie wody</t>
  </si>
  <si>
    <t>zakup materiałów i wyposażenia</t>
  </si>
  <si>
    <t>zakup energii</t>
  </si>
  <si>
    <t>zakup usług remontowych</t>
  </si>
  <si>
    <t>zakup usług pozostałych</t>
  </si>
  <si>
    <t>Dział 600 - Transport i łączność</t>
  </si>
  <si>
    <t>Drogi publiczne gminne</t>
  </si>
  <si>
    <t>razem transport i łączność:</t>
  </si>
  <si>
    <t xml:space="preserve">Dział 700 - Gospodarka mieszkaniowa </t>
  </si>
  <si>
    <t>różne wydatki na rzecz osób fizycznych</t>
  </si>
  <si>
    <t>wynagrodzenia osobowe pracowników</t>
  </si>
  <si>
    <t xml:space="preserve"> dodatkowe wynagrodzenie roczne</t>
  </si>
  <si>
    <t>Składki na ubezpieczenia społeczne</t>
  </si>
  <si>
    <t>Składki na fundusz pracy</t>
  </si>
  <si>
    <t>zakup usług zdrowotnych-badania lekarskie</t>
  </si>
  <si>
    <t>podróże służbowe krajowe</t>
  </si>
  <si>
    <t>różne opłaty i składki</t>
  </si>
  <si>
    <t>odpisy na zakładowy fundusz świadczeń socjalnych</t>
  </si>
  <si>
    <t>razem :</t>
  </si>
  <si>
    <t>Gospodarka gruntami i nieruchomościami</t>
  </si>
  <si>
    <t>razem gospodarka mieszkaniowa:</t>
  </si>
  <si>
    <t>Dział 710 Działalność usługowa</t>
  </si>
  <si>
    <t>razem działalność usługowa:</t>
  </si>
  <si>
    <t>Dział 750 - Administracja publiczna</t>
  </si>
  <si>
    <t>Urzędy Wojewódzkie</t>
  </si>
  <si>
    <t>razem urzędy wojewódzkie:</t>
  </si>
  <si>
    <t>razem rady gmin:</t>
  </si>
  <si>
    <t>dodatkowe wynagrodzenie roczne</t>
  </si>
  <si>
    <t>zakup pomocy naukowych, dydaktycznych i książek</t>
  </si>
  <si>
    <t>składki na ubezpieczenia społeczne</t>
  </si>
  <si>
    <t>składki na fundusz pracy</t>
  </si>
  <si>
    <t>Różne opłaty i składki</t>
  </si>
  <si>
    <t>razem administracja publiczna:</t>
  </si>
  <si>
    <t>Urzędy Naczelnych Organów Władzy Państwowej, Kontroli i Ochrony Prawa</t>
  </si>
  <si>
    <t>Dział 754 Bezpieczeństwo publiczne i ochrona przeciwpożarowa</t>
  </si>
  <si>
    <t>Ochotnicze Straże Pożarne</t>
  </si>
  <si>
    <t>Dział 757 - Obsługa długu publicznego</t>
  </si>
  <si>
    <t>Dział 758 Różne rozliczenia</t>
  </si>
  <si>
    <t>rezerwy ogólne i celowe</t>
  </si>
  <si>
    <t>rezerwy</t>
  </si>
  <si>
    <t>Dział 801 - Oświata i wychowanie</t>
  </si>
  <si>
    <t>Szkoły podstawowe</t>
  </si>
  <si>
    <t>Szkoła Podstawowa Nr 1</t>
  </si>
  <si>
    <t>Przedszkole nr 1</t>
  </si>
  <si>
    <t>zakup środków żywności</t>
  </si>
  <si>
    <t>Gimnazja</t>
  </si>
  <si>
    <t>razem Gimnazjum:</t>
  </si>
  <si>
    <t>Przedszkole nr 2</t>
  </si>
  <si>
    <t>razem Przedszkole nr 2:</t>
  </si>
  <si>
    <t>Dowożenie uczniów do szkół</t>
  </si>
  <si>
    <t>razem oświata i wychowanie:</t>
  </si>
  <si>
    <t>Dział 851 - Ochrona zdrowia</t>
  </si>
  <si>
    <t>Przeciwdziałanie alkoholizmowi</t>
  </si>
  <si>
    <t>zakup pozostałych usług</t>
  </si>
  <si>
    <t>razem ochrona zdrowia:</t>
  </si>
  <si>
    <t>świadczenia społeczne</t>
  </si>
  <si>
    <t>składki na ubezpieczenia zdrowotne</t>
  </si>
  <si>
    <t xml:space="preserve">  Dodatki mieszkaniowe</t>
  </si>
  <si>
    <t>Ośrodki pomocy społecznej</t>
  </si>
  <si>
    <t>Dział 854 - Edukacyjna opieka wychowawcza</t>
  </si>
  <si>
    <t>razem Świetlica:</t>
  </si>
  <si>
    <t>razem Przedszkole nr 1:</t>
  </si>
  <si>
    <t>razem kolonie:</t>
  </si>
  <si>
    <t>Dział 900 - Gospodarka komunalna i ochrona środowiska</t>
  </si>
  <si>
    <t>oczyszczanie miast i wsi</t>
  </si>
  <si>
    <t>schroniska dla zwierząt</t>
  </si>
  <si>
    <t>oświetlenie ulic, placów i dróg</t>
  </si>
  <si>
    <t>Dział 921 - Kultura i ochrona dziedzictwa narodowego</t>
  </si>
  <si>
    <t>Biblioteki</t>
  </si>
  <si>
    <t>ZESTAWIENIE WYDATKÓW DZIAŁAMI:</t>
  </si>
  <si>
    <t>O10</t>
  </si>
  <si>
    <t>Rolnictwo i łowiectwo</t>
  </si>
  <si>
    <t>Transport i łączność</t>
  </si>
  <si>
    <t>Wytwarzanie i zaopatrywanie w energię elektryczną, gaz, wodę</t>
  </si>
  <si>
    <t>Gospodarka mieszkaniowa</t>
  </si>
  <si>
    <t>Działalność usługowa</t>
  </si>
  <si>
    <t>Administracja publiczna</t>
  </si>
  <si>
    <t>Urzędy naczelnych organów władzy państwowej, kontroli i ochrony prawa oraz sądownictwa</t>
  </si>
  <si>
    <t>Obsługa długu publicznego</t>
  </si>
  <si>
    <t>Różne rozliczenia</t>
  </si>
  <si>
    <t>Oświata i wychowanie</t>
  </si>
  <si>
    <t>Ochrona zdrowia</t>
  </si>
  <si>
    <t>Edukacyjna opieka wychowawcza</t>
  </si>
  <si>
    <t>Gospodarka komunalna i ochrona środowiska</t>
  </si>
  <si>
    <t>Kultura i ochrona dziedzictwa narodowego</t>
  </si>
  <si>
    <t>razem wydatki:</t>
  </si>
  <si>
    <t>zakup usług zdrowotnych</t>
  </si>
  <si>
    <t>Izby rolnicze</t>
  </si>
  <si>
    <t>Wpłaty gmin na rzecz izb rolniczych w wysokości 2% uzyskanych wpływów z podatku rolnego</t>
  </si>
  <si>
    <t>O1030</t>
  </si>
  <si>
    <t>składki na Fundusz Pracy</t>
  </si>
  <si>
    <t xml:space="preserve">Różne jednostki obsługi gospodarki mieszkaniowej </t>
  </si>
  <si>
    <t>Świetlice szkolne SP 1</t>
  </si>
  <si>
    <t>razem</t>
  </si>
  <si>
    <t>Dokształcanie i doskonalenie nauczycieli</t>
  </si>
  <si>
    <t xml:space="preserve">Przedszkola </t>
  </si>
  <si>
    <t>melioracje wodne</t>
  </si>
  <si>
    <t xml:space="preserve">wydatki inwestycyjne jednostek budżetowych </t>
  </si>
  <si>
    <t>obrona cywilna</t>
  </si>
  <si>
    <t>Gospodarka odpadami</t>
  </si>
  <si>
    <t xml:space="preserve">Dział 751 - Urzędy Naczelnych Organów Władzy Państwowej, Kontroli i Ochrony Prawa </t>
  </si>
  <si>
    <t>oraz sądownictwa</t>
  </si>
  <si>
    <t>Bezpieczeństwo publiczne i ochrona przeciwpożarowa</t>
  </si>
  <si>
    <t>zakup energii-pompownie</t>
  </si>
  <si>
    <t>koszty postępowania sądowego i prokuratorskiego</t>
  </si>
  <si>
    <t>Dział 630 - Turystyka</t>
  </si>
  <si>
    <t>Zadania w zakresie upowszechniania turystyki</t>
  </si>
  <si>
    <t>razem turystyka:</t>
  </si>
  <si>
    <t>nagrody i wydatki osobowe niezaliczone do wynagrodzeń</t>
  </si>
  <si>
    <t>Turystyka</t>
  </si>
  <si>
    <t>podróże służbowe zagraniczne</t>
  </si>
  <si>
    <t>Dział 852 - Pomoc społeczna</t>
  </si>
  <si>
    <t>odpisy na zakładowy fundusz swiadczeń socjalnych</t>
  </si>
  <si>
    <t>rozdz.</t>
  </si>
  <si>
    <t>wynagrodzenia bezosobowe</t>
  </si>
  <si>
    <t>Komendy Wojewódzkie Policji</t>
  </si>
  <si>
    <t>dotacja podmiotowa z budżetu dla samorządowej instytucji kultury</t>
  </si>
  <si>
    <t>razem GOK</t>
  </si>
  <si>
    <t>Dotacja podmiotowa z budżetu dla samorządowej instytucji kultury</t>
  </si>
  <si>
    <t>stypendia dla uczniów</t>
  </si>
  <si>
    <t xml:space="preserve">zakup energii </t>
  </si>
  <si>
    <t>razem kultura i ochrona dziedzictwa narodowego:</t>
  </si>
  <si>
    <t>razem gospodarka komunalna i ochrona środowiska:</t>
  </si>
  <si>
    <t>RAZEM edukacyjna opieka wychowawcza:</t>
  </si>
  <si>
    <t>razem pomoc społeczna:</t>
  </si>
  <si>
    <t>razem różne rozliczenia:</t>
  </si>
  <si>
    <t>razem obsługa długu publicznego:</t>
  </si>
  <si>
    <t>razem urzędy naczelnych organów władzy państwowej,kontroli i ochrony prawa oraz sądownictwa:</t>
  </si>
  <si>
    <t>razem wytwarzanie i zaopatrywanie w energię elektryczną, gaz i wodę:</t>
  </si>
  <si>
    <t>zakup usług obejmujących wykonanie ekspertyz, analiz i opinii</t>
  </si>
  <si>
    <t>wpłaty na PFRON</t>
  </si>
  <si>
    <t>Promocja jednostek samorządu terytorialnego</t>
  </si>
  <si>
    <t>szkolenia pracowników niebębących członkami korpusu służby cywilnej</t>
  </si>
  <si>
    <t>szkolenia pracowników niebędących członkami korpusu służby cywilnej</t>
  </si>
  <si>
    <t>szkolenia pracowników niebędących członkami służby cywilnej</t>
  </si>
  <si>
    <t>spłata kredytów i pożyczek</t>
  </si>
  <si>
    <t>różne rozliczenia finansowe</t>
  </si>
  <si>
    <t>wydatki osobowe niezaliczone do wynagrodzeń</t>
  </si>
  <si>
    <t>Rady Gmin (miast i miast na prawach powiatu)</t>
  </si>
  <si>
    <t>Urzędy Gmin (miast i miast na prawach powiatu)</t>
  </si>
  <si>
    <t xml:space="preserve"> wydatki osobowe nie zaliczane do wynagrodzeń</t>
  </si>
  <si>
    <t>wydatki osobowe nie zaliczane do wynagrodzeń</t>
  </si>
  <si>
    <t>Kolonie i obozy oraz inne formy wypoczynku dzieci i młodzieży szkolnej, a także szkolenia młodzieży</t>
  </si>
  <si>
    <t xml:space="preserve"> Domy i ośrodki kultury, świetlice i kluby</t>
  </si>
  <si>
    <t>Zespoły obsługi ekonomiczno-administracyjne szkół</t>
  </si>
  <si>
    <t>razem zespół obsługi:</t>
  </si>
  <si>
    <t>Hala sportowa, pływalnia + obiekty LKS</t>
  </si>
  <si>
    <t>BOŚ</t>
  </si>
  <si>
    <t>szkolenia pracowników nie będących członkami służby cywilnej</t>
  </si>
  <si>
    <t>01095</t>
  </si>
  <si>
    <t>cmentarze</t>
  </si>
  <si>
    <t>opłata za urządzenia w pasie drogi</t>
  </si>
  <si>
    <t>opłata za wody opadowe</t>
  </si>
  <si>
    <t>energia</t>
  </si>
  <si>
    <t>gaz</t>
  </si>
  <si>
    <t>monitoring</t>
  </si>
  <si>
    <t>Śląski Związek Gmin i Powiatów</t>
  </si>
  <si>
    <t>Związek Gmin Uzdrowiskowych</t>
  </si>
  <si>
    <t>konserwacje i przeglądy</t>
  </si>
  <si>
    <t>wywóz nieczystości</t>
  </si>
  <si>
    <t>Drogi publiczne powiatowe</t>
  </si>
  <si>
    <t>ponadnormatywny czas pracy policjantów</t>
  </si>
  <si>
    <t>zakup energii - zakup wody</t>
  </si>
  <si>
    <t>razem bezpieczeństwo publiczne i ochrona przeciwpożarowa:</t>
  </si>
  <si>
    <t>Obsługa papierów wartościowych, kredytów i pożyczek jednostek samorządu terytorialnego</t>
  </si>
  <si>
    <t>WFOSiGW-Zródlana</t>
  </si>
  <si>
    <t>WFOŚiGW-wodociąg Źródlana</t>
  </si>
  <si>
    <t>świadczenia rodzinne,świadczenia z funduszu alimentacyjnego oraz składki na ubezpieczenia emerytalne i rentowe z ubezpieczenia społecznego</t>
  </si>
  <si>
    <t>Zasiłki stałe</t>
  </si>
  <si>
    <t>WFOŚiGW-termomodernizacja Przedszkola nr1</t>
  </si>
  <si>
    <t>WFOŚiGW-termomodernizacja Gminne Centrum Kultury</t>
  </si>
  <si>
    <t>WFOŚiGW-termomodernizacja Przedszkola nr 1</t>
  </si>
  <si>
    <t>WFOŚiGW-termomodernizacja Gminnego Centrum Kutury</t>
  </si>
  <si>
    <t>razem wydatki majątkowe:</t>
  </si>
  <si>
    <t>ubezpieczenie sieci</t>
  </si>
  <si>
    <t>opłata za urządzenie w pasie drogi</t>
  </si>
  <si>
    <t>opłata za przyrząd pomiarowy</t>
  </si>
  <si>
    <t>kary i odszkodowania wypłacane na rzecz osób fizycznych</t>
  </si>
  <si>
    <t>usługi pocztowe</t>
  </si>
  <si>
    <t>materiały biurowe</t>
  </si>
  <si>
    <t>Składki na ubezpieczenia zdrowotne opłacane za osoby pobierające niektóre świadczenia z pomocy społecznej oraz niektóre świadczenia rodzinne oraz za osoby uczestniczące w zajęciach w centrum integracji społecznej</t>
  </si>
  <si>
    <t>Zestawienie rozchodów budżetu gminy</t>
  </si>
  <si>
    <t>WFOŚiGW-wodociąg Szkolna</t>
  </si>
  <si>
    <t>Lokalna Grupa Działania Żabi Kraj</t>
  </si>
  <si>
    <t>WFOSiGW-wodociąg Szkolna</t>
  </si>
  <si>
    <t xml:space="preserve"> kary i odszkodowania wypłacasne na rzecz osób fizycznych</t>
  </si>
  <si>
    <t>dotacje celowe przekazane gminie na zadania bieżące realizowane na podstawie porozumień (umów) między jednostkami samorządu terytorialnego</t>
  </si>
  <si>
    <t>zwalczanie narkomanii</t>
  </si>
  <si>
    <t>karty abonamentowe, paski do identyfikatorów</t>
  </si>
  <si>
    <t>dotacja podmiotowa z budżetu dla niepublicznej jednostki systemu oświaty</t>
  </si>
  <si>
    <t>Ziemia Pszczyńska</t>
  </si>
  <si>
    <t xml:space="preserve">różne opłaty i składki </t>
  </si>
  <si>
    <t>ubezpieczenie budynków</t>
  </si>
  <si>
    <t xml:space="preserve"> zakup usług pozostałych</t>
  </si>
  <si>
    <t>dotacja celowa z budżetu na finansowanie lub dofinansowanie zadań zleconych do realizacji stowarzyszeniom-opieka nad osobami schorowanymi, przewlekle chorymi oraz osobami w terminalnym okresie choroby nowotworowej</t>
  </si>
  <si>
    <t>kredyt 2011</t>
  </si>
  <si>
    <t>usługi transportowe</t>
  </si>
  <si>
    <t>Pomoc społeczna</t>
  </si>
  <si>
    <t>Bank Spółdzielczy Rybnik</t>
  </si>
  <si>
    <t>dotacja celowa z budżetu na finansowanie lub dofinansowanie zadań zleconych do realizacji pozostałym jednostkom niezaliczanym do sektora finansów publicznych</t>
  </si>
  <si>
    <t xml:space="preserve"> zakup materiałów i wyposażenia</t>
  </si>
  <si>
    <t>plany zagospodarowania przestrzennego</t>
  </si>
  <si>
    <t>dotacja celowa z budżetu na finansowanie lub dofinansowanie zadań zleconych do realizacji stowarzyszeniom</t>
  </si>
  <si>
    <t>podatek od nieruchomości</t>
  </si>
  <si>
    <t>opłaty na rzecz budżetów jednostek samorządu terytorialnego</t>
  </si>
  <si>
    <t>środki czystości</t>
  </si>
  <si>
    <t xml:space="preserve">     </t>
  </si>
  <si>
    <t>energia elektryczna</t>
  </si>
  <si>
    <t>woda</t>
  </si>
  <si>
    <t>opłaty pocztowe</t>
  </si>
  <si>
    <t>kredyt 2012</t>
  </si>
  <si>
    <t>Wspieranie rodziny</t>
  </si>
  <si>
    <t xml:space="preserve">Kultura fizyczna </t>
  </si>
  <si>
    <t xml:space="preserve">Zadania w zakresie kultury fizycznej </t>
  </si>
  <si>
    <t xml:space="preserve">Dział 926 - Kultura fizyczna </t>
  </si>
  <si>
    <t>wywóz nieczystości, odprowadzanie ścieków</t>
  </si>
  <si>
    <t>usługa oświetleniowa</t>
  </si>
  <si>
    <t>Bank Spółdzielczy Mikołów</t>
  </si>
  <si>
    <t>rezerwa ogólna</t>
  </si>
  <si>
    <t>rezerwa celowa na zarządzanie kryzysowe</t>
  </si>
  <si>
    <t>stołówki szkolne i przedszkolne-Przedszkole Nr 1</t>
  </si>
  <si>
    <t>stołówki-Szkoła Nr 1</t>
  </si>
  <si>
    <t>wpłaty na Państwowy Fundusz Rehabilitacji Osób Niepełnosprawnych</t>
  </si>
  <si>
    <t>odsetki od samorządowych papierów wartościowych lub zaciągniętych przez jednostkę samorządu terytorialnego kredytów i pożyczek</t>
  </si>
  <si>
    <t>kredyt 2013</t>
  </si>
  <si>
    <t>zakup materiałow i wyposażenia</t>
  </si>
  <si>
    <t>stołówki-Przedszkole Nr 2</t>
  </si>
  <si>
    <t xml:space="preserve">Dział 752 - Obrona narodowa </t>
  </si>
  <si>
    <t>Pozostałe wydatki obronne</t>
  </si>
  <si>
    <t>razem obrona narodowa</t>
  </si>
  <si>
    <t>Obrona narodowa</t>
  </si>
  <si>
    <t>kredyt 2014</t>
  </si>
  <si>
    <t>WFOŚiGW-termomodernizacja Urzędu Gminy</t>
  </si>
  <si>
    <t>Bank Spółdzielczy Pszczyna</t>
  </si>
  <si>
    <t>WFOŚiGW-termomodernizacja Urząd</t>
  </si>
  <si>
    <t>wydatki inwestycyjne jednostek budżetowych</t>
  </si>
  <si>
    <t>dokształcanie i doskonalenie nauczycieli</t>
  </si>
  <si>
    <t>kary i odszkodowania wypłacane na rzecz osób prawnych i innych jednostek organizacyjnych</t>
  </si>
  <si>
    <t>wpłaty jednostek na państwowy fundusz celowy</t>
  </si>
  <si>
    <t>pozostała działalność</t>
  </si>
  <si>
    <t>Karta Dużej Rodziny</t>
  </si>
  <si>
    <t>Subregion Cetralny Gliwice</t>
  </si>
  <si>
    <t>odkomarzanie</t>
  </si>
  <si>
    <t>opłata śmieciowa</t>
  </si>
  <si>
    <t>kredyt BOŚ z 2007</t>
  </si>
  <si>
    <t>% wydatków ogółem</t>
  </si>
  <si>
    <t>wydatki na zakupy inwestycyjne jednostek budżetowych</t>
  </si>
  <si>
    <t>części i benzyna do kosiarki</t>
  </si>
  <si>
    <t>program dożywiania- środki własne</t>
  </si>
  <si>
    <t>program dożywiania-dotacja z budżetu państwa</t>
  </si>
  <si>
    <t>zadania zlecone</t>
  </si>
  <si>
    <t>ubezpieczenie ludzi i samochodów</t>
  </si>
  <si>
    <t>paliwo do samochodu</t>
  </si>
  <si>
    <t>wydatki reprezentacyjne</t>
  </si>
  <si>
    <t>ubezpieczenia</t>
  </si>
  <si>
    <t>remonty i przeglądy pomp</t>
  </si>
  <si>
    <t>nadzór autorski nad oprogramowaniem zbyt ściekow</t>
  </si>
  <si>
    <t>roboty w zakresie bieżącej eksploatacji sieci wodociągowej</t>
  </si>
  <si>
    <t>nadzór autorski nad oprogramowaniem zbyt wody</t>
  </si>
  <si>
    <t>remonty nawierchni  dróg, parkingów i mostów</t>
  </si>
  <si>
    <t>monitoring sygnałów alarmowych+ konserwacja systemu alarmowego Urzędu</t>
  </si>
  <si>
    <t xml:space="preserve">wywóz śmieci z koszy ulicznych </t>
  </si>
  <si>
    <t>zakup usług przez jednostki samorządu terytorialnego od innych jednostek samorządu terytorialnego</t>
  </si>
  <si>
    <t>Przedszkole Nr 1</t>
  </si>
  <si>
    <t>Gimnazjum</t>
  </si>
  <si>
    <t>Realizacja zajęć wymagających stosowania specjalnej organizacji nauki i metod pracy dla dzieci w przedszkolach, oddziałach przedszkolnych w szkołach podstawowych i innych formach wychowania przedszkolnego</t>
  </si>
  <si>
    <t xml:space="preserve">opłaty z tytułu zakupu usług telekomunikacyjnych </t>
  </si>
  <si>
    <t>opłaty z tytułu zakupu usług telekomunikacyjnych</t>
  </si>
  <si>
    <t>Realizacja zajęć wymagających stosowania specjalnej organizacji nauki i metod pracy dla dzieci i młodzieży w szkołach podstawowych, gimnazjach, liceach ogólnokształcących, liceach profilowanych i szkołach zawodowych oraz szkołach artystycznych</t>
  </si>
  <si>
    <t>dodatki energetyczne</t>
  </si>
  <si>
    <t>materiały biurowe, druki</t>
  </si>
  <si>
    <t>nowelizacje programów komputerowych, umowy serwisowe, nadzór autorski</t>
  </si>
  <si>
    <t>bieżące naprawy, konserwacje</t>
  </si>
  <si>
    <t>ogłoszenia, publikacje w prasie</t>
  </si>
  <si>
    <t>ochrona mienia i dozorowanie</t>
  </si>
  <si>
    <t>środki czystości, chemia basenowa, sprzęt do sprzątania</t>
  </si>
  <si>
    <t>materiały biurowe i reklamowe</t>
  </si>
  <si>
    <t>woda mineralna i art.spożywcze na turnieje</t>
  </si>
  <si>
    <t>energia dystrybucja</t>
  </si>
  <si>
    <t>monitorowanie sygnałów alarmowych</t>
  </si>
  <si>
    <t>ubezpieczenie wodociągów i budynków pompowni</t>
  </si>
  <si>
    <t>z dotacji z budżetu państwa</t>
  </si>
  <si>
    <t>razem kultura fizyczna:</t>
  </si>
  <si>
    <t>ul. Bór I</t>
  </si>
  <si>
    <t>zwiększenie dostępu obywateli i przedsiębiorców do cyfrowych usług publicznych</t>
  </si>
  <si>
    <t>budowa transformatora przy GOSiR</t>
  </si>
  <si>
    <t>zakup usłu zdrowotnych</t>
  </si>
  <si>
    <t>inwestycje i zakupy inwestycyjne jednostek budżetowych</t>
  </si>
  <si>
    <t>prenumerata czasopism, książki</t>
  </si>
  <si>
    <t>kopiowanie dokumentacji technicznej i planu zagospodarowania</t>
  </si>
  <si>
    <t>boczna od Jeziornej</t>
  </si>
  <si>
    <t>usuwanie awarii szkody górnicze</t>
  </si>
  <si>
    <t xml:space="preserve"> remont dróg szkody górnicze</t>
  </si>
  <si>
    <t>Regulacja Potoku Goczałkowickiego-pomoc finansowa dla Województwa Śląskiego</t>
  </si>
  <si>
    <t>dzierżawa słupów</t>
  </si>
  <si>
    <t>dotacja celowa na pomoc finansową udzielaną między jednostkami samorządu terytorialnego na dofinansowanie własnych zadań inwestycyjnych i zakupów inwestycyjnych</t>
  </si>
  <si>
    <t>sprzątanie</t>
  </si>
  <si>
    <t>opłaty za udostępnienia publiczne</t>
  </si>
  <si>
    <t>ubezpieczenie</t>
  </si>
  <si>
    <t>konserwacje dźwigu</t>
  </si>
  <si>
    <t xml:space="preserve"> kora</t>
  </si>
  <si>
    <t xml:space="preserve">imprezy promujące zdrowy tryb życia </t>
  </si>
  <si>
    <t>dotacja Ludowy Klub Sportowy</t>
  </si>
  <si>
    <t>dotacja UMKS</t>
  </si>
  <si>
    <t>nagrody konkursowe</t>
  </si>
  <si>
    <t>dotacja celowa na pomoc finansową udzielaną między jednostkami samorządu terytorialnego na dofinansowanie własnych zadań bieżących</t>
  </si>
  <si>
    <t>stypendia różne</t>
  </si>
  <si>
    <t>Plan 2017</t>
  </si>
  <si>
    <t>Usuwanie skutków klęsk żywiołowych</t>
  </si>
  <si>
    <t>Dział 855 - Rodzina</t>
  </si>
  <si>
    <t>razem wspieranie rodziny:</t>
  </si>
  <si>
    <t>RAZEM rodzina:</t>
  </si>
  <si>
    <t>Tworzenie i funkcjonowanie żłobków</t>
  </si>
  <si>
    <t>Rodzina</t>
  </si>
  <si>
    <t>dotacja celowa z budżetu na finansowanie lub dofinansowanie zadań zleconych do realizacji stowarzyszeniom-opieka rehabilitacyjno-terapeutyczna</t>
  </si>
  <si>
    <t>Przedszkole Nr 2</t>
  </si>
  <si>
    <t>programy profilaktyki zdrowotnej</t>
  </si>
  <si>
    <t>sprzęt sportowy na halę, boiska, obiekt sportowy</t>
  </si>
  <si>
    <t>badanie wody basenowej</t>
  </si>
  <si>
    <t>prasa, prenumerata i materiały szkoleniowe</t>
  </si>
  <si>
    <t>serwis pracowni komputerowej</t>
  </si>
  <si>
    <t>wynagrodzenia osobowe pracowników-nauczyciele</t>
  </si>
  <si>
    <t>remont i wymiana wentylatorów w kuchni</t>
  </si>
  <si>
    <t>warsztaty ekologiczne</t>
  </si>
  <si>
    <t>świadczenia na rzecz osób fizycznych</t>
  </si>
  <si>
    <t>dożywianie poza programem</t>
  </si>
  <si>
    <t>naprawa sieci kanalizacyjnej uszkodzonej wskutek szkód górniczych</t>
  </si>
  <si>
    <t>bieżąca eksploatacja sieci kanalizacyjnej ( usuwanie awarii, czyszczenie sieci i przepompowni, remonty bieżące i naprawy)</t>
  </si>
  <si>
    <t>usuwanie awarii w budynkach komunalnych</t>
  </si>
  <si>
    <t>remont pomieszczeń i instalacji wod-kan w siedzibie OPS i OSP</t>
  </si>
  <si>
    <t>montaż agregatu prądotwórczego wraz z budową zadaszenia</t>
  </si>
  <si>
    <t>zakup klucza masterkay</t>
  </si>
  <si>
    <t>oczyszczanie ulic</t>
  </si>
  <si>
    <t>utrzymanie oświetlenia w parku zdrojowym i ul. Uzdrowiskowej przed Urzędem</t>
  </si>
  <si>
    <t>dotacja celowa z budżetu na finansowanie lub dofinansowanie zadań zleconych do realizacji stowarzyszeniom-działania na rzecz wyrównywanie szans osób niepełnosprawnych oraz osób z upośledzeniem umysłowym</t>
  </si>
  <si>
    <t>dotacja celowa z budżetu na finansowanie lub dofinansowanie zadań zleconych do realizacji stowarzyszeniom-organizacja wypoczynku dzieci i młodzieży szkolnej z programem profilaktycznym</t>
  </si>
  <si>
    <t>dotacja celowa z budżetu na finansowanie lub dofinansowanie zadań zleconych do realizacji stowarzyszeniom-prowadzenie działań z zakresu profilaktyki i promocji zdrowia oraz przeciwdziałania uzależnieniom</t>
  </si>
  <si>
    <t>współpraca międzynarodowa</t>
  </si>
  <si>
    <t>doposażenie biur</t>
  </si>
  <si>
    <t>usuwanie padłych zwierząt</t>
  </si>
  <si>
    <t>Pomoc w zakresie dożywiania</t>
  </si>
  <si>
    <t>nagrody, puchary, materiały informacyjne</t>
  </si>
  <si>
    <t>rozliczanie projektów unijnych</t>
  </si>
  <si>
    <t>doradztwo podatkowe</t>
  </si>
  <si>
    <t>obsługa prawna</t>
  </si>
  <si>
    <t>RAZEM</t>
  </si>
  <si>
    <t>wkład gminy</t>
  </si>
  <si>
    <t>stypendia gminne</t>
  </si>
  <si>
    <t xml:space="preserve">  </t>
  </si>
  <si>
    <t>nagrody w konkursach</t>
  </si>
  <si>
    <t>Zadania w zakresie przeciwdziałania przemocy w rodzinie</t>
  </si>
  <si>
    <t>świadczenie wychowawcze</t>
  </si>
  <si>
    <t xml:space="preserve"> ul. Bór II</t>
  </si>
  <si>
    <t>ul. Azaliowa</t>
  </si>
  <si>
    <t>wybory do rad gmin, rad powiatów i sejmików województw, wybory wójtów, burmistrzów i prezydentów miast oraz referenda gminne, powiatowe i wojewódzkie</t>
  </si>
  <si>
    <t>podatek od towarów i usług (VAT)</t>
  </si>
  <si>
    <t>Inne formy wychowania przedszkolnego</t>
  </si>
  <si>
    <t xml:space="preserve"> monitoring, ochrona budynku</t>
  </si>
  <si>
    <t>przeglądy i kontrole urządzeń</t>
  </si>
  <si>
    <t>zlot rodzin abstynenckich</t>
  </si>
  <si>
    <t>punkt konsultacyjny</t>
  </si>
  <si>
    <t>pielęgnacja terenów zielonych rabat kwiatowych,drzew i krzewów, sadzenie nowych roślin, nawożenie, figury kwiatowe</t>
  </si>
  <si>
    <t>opłaty różne ( publiczne odtwarzanie, RTV,prowizja, opłaty, podpisy elektroniczne)</t>
  </si>
  <si>
    <t>materiały bhp, napoje chłodzące</t>
  </si>
  <si>
    <t>styczniki na pompownie</t>
  </si>
  <si>
    <t>radiowy odczyt wodomierzy</t>
  </si>
  <si>
    <t>akcja zima-drogi gminne i park</t>
  </si>
  <si>
    <t>oznakowanie dróg</t>
  </si>
  <si>
    <t>ścieki, odpady</t>
  </si>
  <si>
    <t>wymiennik do odbioru ciepła</t>
  </si>
  <si>
    <t>zwrot niewykorzystanych dotacji oraz płatności</t>
  </si>
  <si>
    <t>Zasiłki okresowe, celowe i pomoc w naturze oraz składki na ubezpieczenia emerytalne i rentowe</t>
  </si>
  <si>
    <t>planowane</t>
  </si>
  <si>
    <t>Pomoc materialna dla uczniów o charakterze socjalnym</t>
  </si>
  <si>
    <t>Plan 2018</t>
  </si>
  <si>
    <t>% wzrostu</t>
  </si>
  <si>
    <t>Wydatki budżetu gminy w  2017r. i 2018r.</t>
  </si>
  <si>
    <t>Potrzeby</t>
  </si>
  <si>
    <t>kol.6:kol.4</t>
  </si>
  <si>
    <t>aktualizacja strategii poprawy bezpieczeństwa przeciwpowodziowego w rejonie zbiornika retencyjnego Rontok Mały</t>
  </si>
  <si>
    <t>remont ul. Źródlanej</t>
  </si>
  <si>
    <t>dotacja celowa z budżetu na finansowanie lub dofinansowanie zadań zleconych do realizacji pozostałym jednostkom nie zaliczanym do sektora finansów publicznych</t>
  </si>
  <si>
    <t>wynagrodzenia, w tym 2 zatrudnienie pracowników socjalnych</t>
  </si>
  <si>
    <t>nagrody</t>
  </si>
  <si>
    <t>realizacja zadania publicznego-krajowy program przeciwdziałania przemocy-udział w projekcie konkursowym</t>
  </si>
  <si>
    <t>zakup usług  remontowych</t>
  </si>
  <si>
    <t>przebudowa garaży blaszanych, przystosowanie garaży do wjazdu samochodów i przyczep z pompami</t>
  </si>
  <si>
    <t>wyposażenie gminnego magazynu przeciwpowodziowego</t>
  </si>
  <si>
    <t>wyposażenie formacji obrony cywilnej</t>
  </si>
  <si>
    <t>zakup radiotelefonów</t>
  </si>
  <si>
    <t>podręczniki-w ramach dotacji</t>
  </si>
  <si>
    <t>Zarządzanie kryzysowe</t>
  </si>
  <si>
    <t>Realizacja zajęć wymagających stosowania specjalnej organizacji nauki i metod pracy dla dzieci i młodzieży w  gimnazjach i klasach dotychczasowego gimnazjum prowadzonych w innych typach szkół, liceach</t>
  </si>
  <si>
    <t>wynagrodzenie nauczycieli</t>
  </si>
  <si>
    <t>awans zawodowy</t>
  </si>
  <si>
    <t>urlop zdrowotny</t>
  </si>
  <si>
    <t>godziny ponadwymiarowe planowe</t>
  </si>
  <si>
    <t>wyrównanie za 2017 art.. 30a KN</t>
  </si>
  <si>
    <t>wynagrodzenie obsługi</t>
  </si>
  <si>
    <t>jubileusz</t>
  </si>
  <si>
    <t>fundusz nagród obsługa</t>
  </si>
  <si>
    <t>fundusz nagród nauczycieli</t>
  </si>
  <si>
    <t>wynagrodzenia obsługa</t>
  </si>
  <si>
    <t>nagroda jubileuszowa</t>
  </si>
  <si>
    <t>wynagrodzenia nauczycieli</t>
  </si>
  <si>
    <t>skutki awansu zawodowego</t>
  </si>
  <si>
    <t>art.. 30a KN</t>
  </si>
  <si>
    <t>nadgodziny pedagogiczne</t>
  </si>
  <si>
    <t>wynagrodzenia administracji, obsługi</t>
  </si>
  <si>
    <t>nagrody nauczyciele</t>
  </si>
  <si>
    <t>nagrody obsługa</t>
  </si>
  <si>
    <t>nagrody jubileuszowe nauczycieli 4 osoby</t>
  </si>
  <si>
    <t>nagrody jubileuszowe administracja</t>
  </si>
  <si>
    <t>odprawy emerytalne</t>
  </si>
  <si>
    <t>materiały biurowe, prenumeraty, świadectwa szkolne, druki szkolne</t>
  </si>
  <si>
    <t>materiały papiernicze do drukarki</t>
  </si>
  <si>
    <t>akcesoria komputerowe</t>
  </si>
  <si>
    <t>zakup i aktualizacja licencji</t>
  </si>
  <si>
    <t>leki do gabinetu medycyny szkolnej</t>
  </si>
  <si>
    <t>materiały na awarie, obieraczka do ziemniaków</t>
  </si>
  <si>
    <t>instalacja elektryczna</t>
  </si>
  <si>
    <t>wymiana podłogi w Sali 16</t>
  </si>
  <si>
    <t>usługi transportowe, zawody sportowe, konkursy</t>
  </si>
  <si>
    <t>naprawy, serwisy, instalacja</t>
  </si>
  <si>
    <t>ochrona obiektu</t>
  </si>
  <si>
    <t>koszty działacz ZNP</t>
  </si>
  <si>
    <t>kontrole roczne-nadzór budowlany</t>
  </si>
  <si>
    <t>nagrody nauczycieli</t>
  </si>
  <si>
    <t>wynagrodzenia</t>
  </si>
  <si>
    <t>fundusz premiowy</t>
  </si>
  <si>
    <t>wynagrodzenia administracja obsługa</t>
  </si>
  <si>
    <t>materiały do remontów, napraw</t>
  </si>
  <si>
    <t>zakup oprogramowania</t>
  </si>
  <si>
    <t>tonery, tusze, papier ksero</t>
  </si>
  <si>
    <t>paper ksero , tonery, tusze-obsługa gimnazjum</t>
  </si>
  <si>
    <t>programy dydaktyczne, aktualizacja licencji</t>
  </si>
  <si>
    <t>przewóz na zawody sportowe, opłata sędziów</t>
  </si>
  <si>
    <t>warsztaty profilaktyczne</t>
  </si>
  <si>
    <t>okresowe przeglądy techniczne</t>
  </si>
  <si>
    <t>konserwacja ksero</t>
  </si>
  <si>
    <t>serwis sieci koputerowej</t>
  </si>
  <si>
    <t>jubileusze, odprawy emerytalne</t>
  </si>
  <si>
    <t>art..30a KN</t>
  </si>
  <si>
    <t>nagrody obsługi</t>
  </si>
  <si>
    <t>wynagrodzenia obsługi</t>
  </si>
  <si>
    <t>odprawa emerytalna</t>
  </si>
  <si>
    <t>prace serwisowe systemu sterowania pompowniami-tablice sterownicze</t>
  </si>
  <si>
    <t>oczyszczalnia Czechowice i Pszczyna</t>
  </si>
  <si>
    <t>remont rowu przy ul.Dębowej</t>
  </si>
  <si>
    <t>inwentaryzacja dróg</t>
  </si>
  <si>
    <t>zakup i montaż wiat przystankowych</t>
  </si>
  <si>
    <t>przegląd obiektów mostowych i dróg gminnych</t>
  </si>
  <si>
    <t>zakup i montaż tablic ogłoszeniowych</t>
  </si>
  <si>
    <t>materiały eksploatacyjne na potrzeby budynków komunalnych i urzędu</t>
  </si>
  <si>
    <t>wyposażenie kuchni</t>
  </si>
  <si>
    <t xml:space="preserve"> remont urzędu i budynków komunalnych</t>
  </si>
  <si>
    <t>wymiana centrali alarmowej</t>
  </si>
  <si>
    <t>konserwacja klimatyzacji i wentylacji na Sali UG</t>
  </si>
  <si>
    <t>aktualizacja oprogramowania</t>
  </si>
  <si>
    <t>legalizacja gaśnic</t>
  </si>
  <si>
    <t>obsługa bhp</t>
  </si>
  <si>
    <t>przeglądy techniczne budynków, windy, kotłowni, konserwacje</t>
  </si>
  <si>
    <t>wywóz śmieci z budynku UG</t>
  </si>
  <si>
    <t>wynajem 3 kabin WC wraz z wywozem nieczystości (korona zapory i Bór II-altany)</t>
  </si>
  <si>
    <t>wywóz śmieci z korony zapory</t>
  </si>
  <si>
    <t>budowa sieci oświetleniowej w ul. Krzyżanowskiego</t>
  </si>
  <si>
    <t>doświetlenie (dodatkowy słup z projektem) ul. Boczna</t>
  </si>
  <si>
    <t>nowa klasyfikacja budżetowa</t>
  </si>
  <si>
    <t>prowizje z tytułu poboru opłaty uzdrowiskowej</t>
  </si>
  <si>
    <t xml:space="preserve">audyt </t>
  </si>
  <si>
    <t>nagrody jubileuszowe</t>
  </si>
  <si>
    <t xml:space="preserve">nagrody </t>
  </si>
  <si>
    <t>drogi zlecone w 2016r. (Korfantego, Żeromskiego, Wiślna, )</t>
  </si>
  <si>
    <t>kanalizacja deszczowa w ul. Powstańców Śl.</t>
  </si>
  <si>
    <t>stacje rowerowe</t>
  </si>
  <si>
    <t>boisko</t>
  </si>
  <si>
    <t>plac zabaw</t>
  </si>
  <si>
    <t xml:space="preserve"> Łącznik Borowinowa-Zielona</t>
  </si>
  <si>
    <t>samochód służbowy dla KPP</t>
  </si>
  <si>
    <t>doposażenie Sali ślubów</t>
  </si>
  <si>
    <t>projekty dróg -Siedlecka</t>
  </si>
  <si>
    <t>centrum przesiadkowe</t>
  </si>
  <si>
    <t>materiały do konserwacji, żarówki, uzupełnienie wyposażenia</t>
  </si>
  <si>
    <t>art.elektryczne i remontowe (częściowa wymiana lamp na hali)</t>
  </si>
  <si>
    <t>sprzęt sportowy na siłownię ( bieżnia)</t>
  </si>
  <si>
    <t>wełna mineralna ( docieplenie poddasza)</t>
  </si>
  <si>
    <t>programy komputerowe</t>
  </si>
  <si>
    <t>materiały eksploatacyjne na hali i basenie (zawór wody popłucznej, automaty prysznicowe)</t>
  </si>
  <si>
    <t>filtry na hali i basenie</t>
  </si>
  <si>
    <t>dwa komputery dla konserwatorów</t>
  </si>
  <si>
    <t>akumulator do defibrylatora</t>
  </si>
  <si>
    <t>materiały do izolacji dachu</t>
  </si>
  <si>
    <t>usługi reklamowe i poligraficzne</t>
  </si>
  <si>
    <t xml:space="preserve">usługi pocztowe </t>
  </si>
  <si>
    <t>organizacja turniejów</t>
  </si>
  <si>
    <t>pozostałe usługi</t>
  </si>
  <si>
    <t>przewijanie, naprawa silników</t>
  </si>
  <si>
    <t>bieżące remonty hali sportowej i basenu</t>
  </si>
  <si>
    <t>konserwacje i naprawy</t>
  </si>
  <si>
    <t>remont rury do zjeżdzalni</t>
  </si>
  <si>
    <t>remont dachu (hala i basen)</t>
  </si>
  <si>
    <t>wymiana fug w płytkach basenowych</t>
  </si>
  <si>
    <t>szorowarka</t>
  </si>
  <si>
    <t>rusztowanie</t>
  </si>
  <si>
    <t>piec Hoval</t>
  </si>
  <si>
    <t>wykup gruntów od PKP</t>
  </si>
  <si>
    <t>wpłaty jednostek na państwowy fundusz celowy na finansowanie lub dofinansowanie zadań inwestycyjnych</t>
  </si>
  <si>
    <t>działalność na rzecz osób w wieku starszym</t>
  </si>
  <si>
    <t>konserwator</t>
  </si>
  <si>
    <t>Słownik biograficzny</t>
  </si>
  <si>
    <t>tonery, tusze</t>
  </si>
  <si>
    <t>materiały do komputerów</t>
  </si>
  <si>
    <t>sprzęt komputerowy</t>
  </si>
  <si>
    <t>materiały gospodarcze,  do konserwacji,</t>
  </si>
  <si>
    <t>zadania z zakresu geodezji i kartografii</t>
  </si>
  <si>
    <t>zmiany fragmentów planu zagospodarowania przestrzennego</t>
  </si>
  <si>
    <t>dzierżawy</t>
  </si>
  <si>
    <t>dodatkowe etaty</t>
  </si>
  <si>
    <t>jubileusze</t>
  </si>
  <si>
    <t>opracowanie ekofizjograficzne</t>
  </si>
  <si>
    <t>Realizacja zajęć wymagających stosowania specjalnej organizacji nauki i metod pracy dla dzieci i młodzieży w szkołach podstawowych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</si>
</sst>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_ ;\-#,##0.0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8"/>
      <name val="Arial CE"/>
      <family val="0"/>
    </font>
    <font>
      <b/>
      <sz val="14"/>
      <name val="Arial CE"/>
      <family val="0"/>
    </font>
    <font>
      <sz val="8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2"/>
      <name val="Arial CE"/>
      <family val="0"/>
    </font>
    <font>
      <b/>
      <sz val="16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7"/>
      <name val="Arial CE"/>
      <family val="0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b/>
      <sz val="12"/>
      <name val="Arial Narrow"/>
      <family val="2"/>
    </font>
    <font>
      <sz val="12"/>
      <name val="Arial CE"/>
      <family val="0"/>
    </font>
    <font>
      <sz val="12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 CE"/>
      <family val="0"/>
    </font>
    <font>
      <b/>
      <sz val="12"/>
      <color indexed="8"/>
      <name val="Arial CE"/>
      <family val="0"/>
    </font>
    <font>
      <sz val="16.75"/>
      <color indexed="8"/>
      <name val="Arial"/>
      <family val="0"/>
    </font>
    <font>
      <sz val="8.5"/>
      <color indexed="8"/>
      <name val="Arial"/>
      <family val="0"/>
    </font>
    <font>
      <b/>
      <sz val="16.75"/>
      <color indexed="8"/>
      <name val="Arial"/>
      <family val="0"/>
    </font>
    <font>
      <sz val="10.25"/>
      <color indexed="8"/>
      <name val="Arial"/>
      <family val="0"/>
    </font>
    <font>
      <b/>
      <sz val="20.25"/>
      <color indexed="8"/>
      <name val="Arial"/>
      <family val="0"/>
    </font>
    <font>
      <sz val="1.8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Gray"/>
    </fill>
    <fill>
      <patternFill patternType="lightGray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7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8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26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0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" fontId="6" fillId="0" borderId="11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0" fillId="0" borderId="0" xfId="0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4" fillId="32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0" fontId="4" fillId="0" borderId="11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32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8" fillId="0" borderId="10" xfId="0" applyFont="1" applyBorder="1" applyAlignment="1">
      <alignment horizontal="right" wrapText="1"/>
    </xf>
    <xf numFmtId="0" fontId="4" fillId="0" borderId="12" xfId="0" applyFont="1" applyBorder="1" applyAlignment="1">
      <alignment horizontal="center"/>
    </xf>
    <xf numFmtId="0" fontId="7" fillId="0" borderId="13" xfId="0" applyFont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9" fillId="0" borderId="10" xfId="0" applyFont="1" applyBorder="1" applyAlignment="1">
      <alignment horizontal="center" wrapText="1"/>
    </xf>
    <xf numFmtId="0" fontId="8" fillId="0" borderId="16" xfId="0" applyFont="1" applyFill="1" applyBorder="1" applyAlignment="1" applyProtection="1">
      <alignment horizontal="center" wrapText="1"/>
      <protection locked="0"/>
    </xf>
    <xf numFmtId="0" fontId="1" fillId="0" borderId="16" xfId="0" applyFont="1" applyFill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 horizontal="right"/>
      <protection locked="0"/>
    </xf>
    <xf numFmtId="4" fontId="8" fillId="0" borderId="10" xfId="0" applyNumberFormat="1" applyFont="1" applyBorder="1" applyAlignment="1">
      <alignment horizontal="center"/>
    </xf>
    <xf numFmtId="0" fontId="7" fillId="0" borderId="18" xfId="0" applyFont="1" applyBorder="1" applyAlignment="1" applyProtection="1">
      <alignment/>
      <protection locked="0"/>
    </xf>
    <xf numFmtId="0" fontId="5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4" fontId="1" fillId="0" borderId="13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0" fontId="1" fillId="0" borderId="10" xfId="0" applyFont="1" applyBorder="1" applyAlignment="1">
      <alignment horizontal="right" wrapText="1"/>
    </xf>
    <xf numFmtId="0" fontId="9" fillId="0" borderId="0" xfId="0" applyFont="1" applyAlignment="1">
      <alignment horizontal="left"/>
    </xf>
    <xf numFmtId="0" fontId="4" fillId="0" borderId="0" xfId="0" applyFont="1" applyBorder="1" applyAlignment="1">
      <alignment horizontal="right" wrapText="1"/>
    </xf>
    <xf numFmtId="0" fontId="1" fillId="0" borderId="12" xfId="0" applyFont="1" applyBorder="1" applyAlignment="1">
      <alignment horizontal="center"/>
    </xf>
    <xf numFmtId="0" fontId="6" fillId="0" borderId="10" xfId="0" applyFont="1" applyBorder="1" applyAlignment="1" applyProtection="1">
      <alignment/>
      <protection locked="0"/>
    </xf>
    <xf numFmtId="4" fontId="6" fillId="0" borderId="11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4" fontId="8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right" wrapText="1"/>
    </xf>
    <xf numFmtId="0" fontId="4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wrapText="1"/>
    </xf>
    <xf numFmtId="0" fontId="0" fillId="34" borderId="0" xfId="0" applyFill="1" applyAlignment="1">
      <alignment/>
    </xf>
    <xf numFmtId="0" fontId="4" fillId="35" borderId="11" xfId="0" applyFont="1" applyFill="1" applyBorder="1" applyAlignment="1">
      <alignment horizontal="center" wrapText="1"/>
    </xf>
    <xf numFmtId="4" fontId="4" fillId="33" borderId="11" xfId="0" applyNumberFormat="1" applyFont="1" applyFill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 applyAlignment="1">
      <alignment horizontal="center"/>
    </xf>
    <xf numFmtId="4" fontId="4" fillId="0" borderId="11" xfId="0" applyNumberFormat="1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right" wrapText="1"/>
    </xf>
    <xf numFmtId="4" fontId="4" fillId="0" borderId="11" xfId="0" applyNumberFormat="1" applyFont="1" applyBorder="1" applyAlignment="1">
      <alignment horizontal="center"/>
    </xf>
    <xf numFmtId="4" fontId="4" fillId="35" borderId="11" xfId="0" applyNumberFormat="1" applyFont="1" applyFill="1" applyBorder="1" applyAlignment="1">
      <alignment horizontal="center" wrapText="1"/>
    </xf>
    <xf numFmtId="4" fontId="6" fillId="0" borderId="13" xfId="0" applyNumberFormat="1" applyFont="1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3" fontId="4" fillId="32" borderId="11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35" borderId="12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right" wrapText="1"/>
    </xf>
    <xf numFmtId="0" fontId="1" fillId="0" borderId="13" xfId="0" applyFont="1" applyBorder="1" applyAlignment="1">
      <alignment horizontal="center" wrapText="1"/>
    </xf>
    <xf numFmtId="4" fontId="6" fillId="0" borderId="11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4" fontId="4" fillId="0" borderId="19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0" fillId="36" borderId="0" xfId="0" applyFill="1" applyAlignment="1">
      <alignment/>
    </xf>
    <xf numFmtId="0" fontId="4" fillId="36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 wrapText="1"/>
    </xf>
    <xf numFmtId="3" fontId="4" fillId="36" borderId="10" xfId="0" applyNumberFormat="1" applyFont="1" applyFill="1" applyBorder="1" applyAlignment="1">
      <alignment horizontal="center" wrapText="1"/>
    </xf>
    <xf numFmtId="0" fontId="1" fillId="36" borderId="10" xfId="0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 wrapText="1"/>
    </xf>
    <xf numFmtId="4" fontId="6" fillId="36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9" fillId="0" borderId="0" xfId="0" applyFont="1" applyBorder="1" applyAlignment="1">
      <alignment horizontal="left"/>
    </xf>
    <xf numFmtId="0" fontId="0" fillId="0" borderId="12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 wrapText="1"/>
    </xf>
    <xf numFmtId="4" fontId="6" fillId="0" borderId="12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center"/>
    </xf>
    <xf numFmtId="10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4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 applyProtection="1">
      <alignment wrapText="1"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 wrapText="1"/>
    </xf>
    <xf numFmtId="0" fontId="6" fillId="37" borderId="10" xfId="0" applyFont="1" applyFill="1" applyBorder="1" applyAlignment="1">
      <alignment horizontal="center" wrapText="1"/>
    </xf>
    <xf numFmtId="0" fontId="6" fillId="37" borderId="10" xfId="0" applyFont="1" applyFill="1" applyBorder="1" applyAlignment="1">
      <alignment horizontal="right" wrapText="1"/>
    </xf>
    <xf numFmtId="4" fontId="6" fillId="37" borderId="10" xfId="0" applyNumberFormat="1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6" fillId="37" borderId="10" xfId="0" applyFont="1" applyFill="1" applyBorder="1" applyAlignment="1">
      <alignment horizontal="center" wrapText="1"/>
    </xf>
    <xf numFmtId="4" fontId="4" fillId="37" borderId="10" xfId="0" applyNumberFormat="1" applyFont="1" applyFill="1" applyBorder="1" applyAlignment="1">
      <alignment horizontal="center" wrapText="1"/>
    </xf>
    <xf numFmtId="4" fontId="6" fillId="33" borderId="11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wrapText="1"/>
    </xf>
    <xf numFmtId="0" fontId="0" fillId="35" borderId="11" xfId="0" applyFont="1" applyFill="1" applyBorder="1" applyAlignment="1">
      <alignment horizontal="center" wrapText="1"/>
    </xf>
    <xf numFmtId="4" fontId="6" fillId="35" borderId="11" xfId="0" applyNumberFormat="1" applyFont="1" applyFill="1" applyBorder="1" applyAlignment="1">
      <alignment horizontal="center" wrapText="1"/>
    </xf>
    <xf numFmtId="0" fontId="0" fillId="37" borderId="10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1" fillId="0" borderId="10" xfId="0" applyFont="1" applyBorder="1" applyAlignment="1" quotePrefix="1">
      <alignment horizontal="center"/>
    </xf>
    <xf numFmtId="0" fontId="13" fillId="0" borderId="0" xfId="0" applyFont="1" applyAlignment="1">
      <alignment horizontal="left"/>
    </xf>
    <xf numFmtId="0" fontId="6" fillId="33" borderId="11" xfId="0" applyFont="1" applyFill="1" applyBorder="1" applyAlignment="1">
      <alignment horizontal="center" wrapText="1"/>
    </xf>
    <xf numFmtId="0" fontId="6" fillId="35" borderId="11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 wrapText="1"/>
    </xf>
    <xf numFmtId="4" fontId="6" fillId="0" borderId="10" xfId="0" applyNumberFormat="1" applyFont="1" applyBorder="1" applyAlignment="1">
      <alignment wrapText="1"/>
    </xf>
    <xf numFmtId="4" fontId="6" fillId="0" borderId="10" xfId="0" applyNumberFormat="1" applyFont="1" applyBorder="1" applyAlignment="1">
      <alignment/>
    </xf>
    <xf numFmtId="3" fontId="4" fillId="32" borderId="10" xfId="0" applyNumberFormat="1" applyFont="1" applyFill="1" applyBorder="1" applyAlignment="1">
      <alignment horizontal="center" wrapText="1"/>
    </xf>
    <xf numFmtId="0" fontId="6" fillId="0" borderId="11" xfId="0" applyFont="1" applyBorder="1" applyAlignment="1">
      <alignment horizontal="right" wrapText="1"/>
    </xf>
    <xf numFmtId="3" fontId="4" fillId="36" borderId="12" xfId="0" applyNumberFormat="1" applyFont="1" applyFill="1" applyBorder="1" applyAlignment="1">
      <alignment horizontal="center" wrapText="1"/>
    </xf>
    <xf numFmtId="0" fontId="14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wrapText="1"/>
    </xf>
    <xf numFmtId="4" fontId="1" fillId="0" borderId="10" xfId="0" applyNumberFormat="1" applyFont="1" applyBorder="1" applyAlignment="1">
      <alignment/>
    </xf>
    <xf numFmtId="4" fontId="4" fillId="0" borderId="20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4" fontId="6" fillId="0" borderId="16" xfId="0" applyNumberFormat="1" applyFont="1" applyBorder="1" applyAlignment="1">
      <alignment horizontal="center" wrapText="1"/>
    </xf>
    <xf numFmtId="10" fontId="0" fillId="0" borderId="0" xfId="0" applyNumberFormat="1" applyBorder="1" applyAlignment="1">
      <alignment/>
    </xf>
    <xf numFmtId="4" fontId="4" fillId="0" borderId="22" xfId="0" applyNumberFormat="1" applyFont="1" applyBorder="1" applyAlignment="1">
      <alignment horizontal="center" wrapText="1"/>
    </xf>
    <xf numFmtId="10" fontId="0" fillId="0" borderId="22" xfId="0" applyNumberFormat="1" applyBorder="1" applyAlignment="1">
      <alignment/>
    </xf>
    <xf numFmtId="0" fontId="7" fillId="0" borderId="10" xfId="0" applyFont="1" applyBorder="1" applyAlignment="1">
      <alignment horizontal="right" wrapText="1"/>
    </xf>
    <xf numFmtId="0" fontId="0" fillId="0" borderId="15" xfId="0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right" wrapText="1"/>
    </xf>
    <xf numFmtId="0" fontId="0" fillId="0" borderId="16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6" fillId="37" borderId="11" xfId="0" applyFont="1" applyFill="1" applyBorder="1" applyAlignment="1">
      <alignment horizontal="center" wrapText="1"/>
    </xf>
    <xf numFmtId="4" fontId="4" fillId="0" borderId="0" xfId="0" applyNumberFormat="1" applyFont="1" applyBorder="1" applyAlignment="1" applyProtection="1">
      <alignment horizontal="center" wrapText="1"/>
      <protection locked="0"/>
    </xf>
    <xf numFmtId="4" fontId="0" fillId="0" borderId="17" xfId="0" applyNumberFormat="1" applyBorder="1" applyAlignment="1">
      <alignment/>
    </xf>
    <xf numFmtId="20" fontId="6" fillId="0" borderId="10" xfId="0" applyNumberFormat="1" applyFont="1" applyBorder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7" fillId="0" borderId="10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6" fillId="33" borderId="11" xfId="0" applyFont="1" applyFill="1" applyBorder="1" applyAlignment="1">
      <alignment horizontal="right" wrapText="1"/>
    </xf>
    <xf numFmtId="10" fontId="0" fillId="0" borderId="10" xfId="0" applyNumberFormat="1" applyBorder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WYKRES PORÓWNUJĄCY WNIOSKI Z KOREKTĄ</a:t>
            </a:r>
          </a:p>
        </c:rich>
      </c:tx>
      <c:layout/>
      <c:spPr>
        <a:noFill/>
        <a:ln>
          <a:noFill/>
        </a:ln>
      </c:spPr>
    </c:title>
    <c:view3D>
      <c:rotX val="25"/>
      <c:hPercent val="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Wydatki skorygowane 2003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'WYD01-1'!#REF!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v>Plan wydatków 2003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'WYD01-1'!#REF!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56805561"/>
        <c:axId val="41488002"/>
      </c:bar3DChart>
      <c:catAx>
        <c:axId val="56805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DZIAŁ WG KLASYFIKACJI BUDŻETOWEJ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1488002"/>
        <c:crosses val="autoZero"/>
        <c:auto val="0"/>
        <c:lblOffset val="100"/>
        <c:tickLblSkip val="1"/>
        <c:noMultiLvlLbl val="0"/>
      </c:catAx>
      <c:valAx>
        <c:axId val="414880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WARTOŚĆ W ZŁ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055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solidFill>
                  <a:srgbClr val="000000"/>
                </a:solidFill>
              </a:rPr>
              <a:t>Wydatki Budżetu Gminy w 2015r działami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view3D>
      <c:rotX val="15"/>
      <c:hPercent val="72"/>
      <c:rotY val="20"/>
      <c:depthPercent val="100"/>
      <c:rAngAx val="1"/>
    </c:view3D>
    <c:plotArea>
      <c:layout>
        <c:manualLayout>
          <c:xMode val="edge"/>
          <c:yMode val="edge"/>
          <c:x val="0.01225"/>
          <c:y val="0.12475"/>
          <c:w val="0.9755"/>
          <c:h val="0.814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'WYD01-1'!$A$1039:$A$1058</c:f>
              <c:strCache>
                <c:ptCount val="1"/>
                <c:pt idx="0">
                  <c:v>O10 400 600 630 700 710 750 751 752 754 757 758 801 851 852 854 855 900 921 926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'WYD01-1'!#REF!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hape val="box"/>
        </c:ser>
        <c:shape val="box"/>
        <c:axId val="37847699"/>
        <c:axId val="5084972"/>
      </c:bar3DChart>
      <c:catAx>
        <c:axId val="37847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</a:rPr>
                  <a:t>Nr działu wg zestawienia</a:t>
                </a:r>
              </a:p>
            </c:rich>
          </c:tx>
          <c:layout>
            <c:manualLayout>
              <c:xMode val="factor"/>
              <c:yMode val="factor"/>
              <c:x val="0.04225"/>
              <c:y val="0.06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084972"/>
        <c:crosses val="autoZero"/>
        <c:auto val="1"/>
        <c:lblOffset val="100"/>
        <c:tickLblSkip val="19"/>
        <c:tickMarkSkip val="19"/>
        <c:noMultiLvlLbl val="0"/>
      </c:catAx>
      <c:valAx>
        <c:axId val="50849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78476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7"/>
          <c:y val="0.84825"/>
          <c:w val="0.513"/>
          <c:h val="0.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1071</xdr:row>
      <xdr:rowOff>0</xdr:rowOff>
    </xdr:from>
    <xdr:to>
      <xdr:col>3</xdr:col>
      <xdr:colOff>0</xdr:colOff>
      <xdr:row>1071</xdr:row>
      <xdr:rowOff>0</xdr:rowOff>
    </xdr:to>
    <xdr:graphicFrame>
      <xdr:nvGraphicFramePr>
        <xdr:cNvPr id="1" name="Chart 2"/>
        <xdr:cNvGraphicFramePr/>
      </xdr:nvGraphicFramePr>
      <xdr:xfrm>
        <a:off x="28575" y="193776600"/>
        <a:ext cx="4476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1246</xdr:row>
      <xdr:rowOff>47625</xdr:rowOff>
    </xdr:from>
    <xdr:to>
      <xdr:col>7</xdr:col>
      <xdr:colOff>0</xdr:colOff>
      <xdr:row>1287</xdr:row>
      <xdr:rowOff>142875</xdr:rowOff>
    </xdr:to>
    <xdr:graphicFrame>
      <xdr:nvGraphicFramePr>
        <xdr:cNvPr id="2" name="Chart 31"/>
        <xdr:cNvGraphicFramePr/>
      </xdr:nvGraphicFramePr>
      <xdr:xfrm>
        <a:off x="66675" y="222675450"/>
        <a:ext cx="8858250" cy="673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8"/>
  <sheetViews>
    <sheetView showGridLines="0" tabSelected="1" zoomScalePageLayoutView="0" workbookViewId="0" topLeftCell="A804">
      <selection activeCell="A826" sqref="A826:IV826"/>
    </sheetView>
  </sheetViews>
  <sheetFormatPr defaultColWidth="9.00390625" defaultRowHeight="12.75"/>
  <cols>
    <col min="1" max="1" width="6.625" style="1" customWidth="1"/>
    <col min="2" max="2" width="5.25390625" style="1" customWidth="1"/>
    <col min="3" max="3" width="47.25390625" style="20" customWidth="1"/>
    <col min="4" max="6" width="13.875" style="0" customWidth="1"/>
    <col min="7" max="7" width="16.375" style="0" bestFit="1" customWidth="1"/>
  </cols>
  <sheetData>
    <row r="1" ht="23.25">
      <c r="A1" s="154" t="s">
        <v>387</v>
      </c>
    </row>
    <row r="2" spans="1:7" ht="27" customHeight="1">
      <c r="A2" s="1" t="s">
        <v>0</v>
      </c>
      <c r="C2" s="29"/>
      <c r="D2" s="87">
        <f>SUM(D47,D73,D110,D135,D188,D205,D288,D306,D356,D374,D392,D713,D749,D823,D858,D935,D955,D1026,D315,D888)</f>
        <v>42201442.58</v>
      </c>
      <c r="E2" s="87">
        <f>SUM(E47,E73,E110,E135,E188,E205,E288,E306,E356,E374,E392,E713,E749,E823,E858,E935,E955,E1026,E315,E888)</f>
        <v>44281201</v>
      </c>
      <c r="F2" s="87">
        <f>SUM(F47,F73,F110,F135,F188,F205,F288,F306,F356,F374,F392,F713,F749,F823,F858,F935,F955,F1026,F315,F888)</f>
        <v>43411121.4</v>
      </c>
      <c r="G2" s="131">
        <f>PRODUCT(F2/D2)</f>
        <v>1.028664395007513</v>
      </c>
    </row>
    <row r="3" ht="18">
      <c r="A3" s="2" t="s">
        <v>1</v>
      </c>
    </row>
    <row r="4" spans="1:7" ht="12.75">
      <c r="A4" s="135" t="s">
        <v>124</v>
      </c>
      <c r="B4" s="135" t="s">
        <v>2</v>
      </c>
      <c r="C4" s="136" t="s">
        <v>3</v>
      </c>
      <c r="D4" s="112" t="s">
        <v>318</v>
      </c>
      <c r="E4" s="112" t="s">
        <v>388</v>
      </c>
      <c r="F4" s="112" t="s">
        <v>385</v>
      </c>
      <c r="G4" s="192" t="s">
        <v>389</v>
      </c>
    </row>
    <row r="5" spans="1:7" ht="12.75">
      <c r="A5" s="45">
        <v>1</v>
      </c>
      <c r="B5" s="22">
        <v>2</v>
      </c>
      <c r="C5" s="22">
        <v>3</v>
      </c>
      <c r="D5" s="97">
        <v>4</v>
      </c>
      <c r="E5" s="97">
        <v>5</v>
      </c>
      <c r="F5" s="97">
        <v>6</v>
      </c>
      <c r="G5" s="160">
        <v>7</v>
      </c>
    </row>
    <row r="6" spans="1:7" ht="12.75">
      <c r="A6" s="62" t="s">
        <v>4</v>
      </c>
      <c r="B6" s="38"/>
      <c r="C6" s="99" t="s">
        <v>107</v>
      </c>
      <c r="D6" s="88"/>
      <c r="E6" s="88"/>
      <c r="F6" s="88"/>
      <c r="G6" s="5"/>
    </row>
    <row r="7" spans="1:7" ht="33.75">
      <c r="A7" s="5"/>
      <c r="B7" s="23">
        <v>2830</v>
      </c>
      <c r="C7" s="98" t="s">
        <v>210</v>
      </c>
      <c r="D7" s="6">
        <v>25000</v>
      </c>
      <c r="E7" s="6">
        <v>30000</v>
      </c>
      <c r="F7" s="6">
        <v>30000</v>
      </c>
      <c r="G7" s="131" t="s">
        <v>0</v>
      </c>
    </row>
    <row r="8" spans="1:7" ht="12.75">
      <c r="A8" s="43"/>
      <c r="B8" s="23"/>
      <c r="C8" s="35" t="s">
        <v>5</v>
      </c>
      <c r="D8" s="9">
        <f>SUM(D7:D7)</f>
        <v>25000</v>
      </c>
      <c r="E8" s="9">
        <f>SUM(E7:E7)</f>
        <v>30000</v>
      </c>
      <c r="F8" s="9">
        <f>SUM(F7:F7)</f>
        <v>30000</v>
      </c>
      <c r="G8" s="131">
        <f>PRODUCT(F8/D8)</f>
        <v>1.2</v>
      </c>
    </row>
    <row r="9" spans="1:7" ht="12.75">
      <c r="A9" s="62" t="s">
        <v>6</v>
      </c>
      <c r="B9" s="23"/>
      <c r="C9" s="99" t="s">
        <v>7</v>
      </c>
      <c r="D9" s="71"/>
      <c r="E9" s="71"/>
      <c r="F9" s="71"/>
      <c r="G9" s="131" t="s">
        <v>0</v>
      </c>
    </row>
    <row r="10" spans="1:7" ht="12.75">
      <c r="A10" s="62"/>
      <c r="B10" s="23">
        <v>3020</v>
      </c>
      <c r="C10" s="75" t="s">
        <v>148</v>
      </c>
      <c r="D10" s="71">
        <v>2000</v>
      </c>
      <c r="E10" s="71">
        <v>2000</v>
      </c>
      <c r="F10" s="71">
        <v>2000</v>
      </c>
      <c r="G10" s="131" t="s">
        <v>0</v>
      </c>
    </row>
    <row r="11" spans="1:7" ht="12.75">
      <c r="A11" s="62"/>
      <c r="B11" s="23">
        <v>4010</v>
      </c>
      <c r="C11" s="75" t="s">
        <v>21</v>
      </c>
      <c r="D11" s="6">
        <v>142500</v>
      </c>
      <c r="E11" s="6">
        <v>153700</v>
      </c>
      <c r="F11" s="6">
        <v>153700</v>
      </c>
      <c r="G11" s="131" t="s">
        <v>0</v>
      </c>
    </row>
    <row r="12" spans="1:7" ht="12.75">
      <c r="A12" s="62"/>
      <c r="B12" s="23">
        <v>4040</v>
      </c>
      <c r="C12" s="75" t="s">
        <v>38</v>
      </c>
      <c r="D12" s="6">
        <v>11700</v>
      </c>
      <c r="E12" s="6">
        <v>12100</v>
      </c>
      <c r="F12" s="6">
        <v>12100</v>
      </c>
      <c r="G12" s="131" t="s">
        <v>0</v>
      </c>
    </row>
    <row r="13" spans="1:7" ht="12.75">
      <c r="A13" s="62"/>
      <c r="B13" s="23">
        <v>4110</v>
      </c>
      <c r="C13" s="75" t="s">
        <v>40</v>
      </c>
      <c r="D13" s="6">
        <v>26700</v>
      </c>
      <c r="E13" s="6">
        <v>28700</v>
      </c>
      <c r="F13" s="6">
        <v>28700</v>
      </c>
      <c r="G13" s="131" t="s">
        <v>0</v>
      </c>
    </row>
    <row r="14" spans="1:7" ht="12.75">
      <c r="A14" s="62"/>
      <c r="B14" s="23">
        <v>4120</v>
      </c>
      <c r="C14" s="75" t="s">
        <v>101</v>
      </c>
      <c r="D14" s="6">
        <v>3800</v>
      </c>
      <c r="E14" s="6">
        <v>4100</v>
      </c>
      <c r="F14" s="6">
        <v>4100</v>
      </c>
      <c r="G14" s="131" t="s">
        <v>0</v>
      </c>
    </row>
    <row r="15" spans="1:7" ht="12.75">
      <c r="A15" s="62"/>
      <c r="B15" s="23">
        <v>4210</v>
      </c>
      <c r="C15" s="75" t="s">
        <v>12</v>
      </c>
      <c r="D15" s="6">
        <v>10500</v>
      </c>
      <c r="E15" s="6">
        <v>10000</v>
      </c>
      <c r="F15" s="6">
        <v>10000</v>
      </c>
      <c r="G15" s="131" t="s">
        <v>0</v>
      </c>
    </row>
    <row r="16" spans="1:7" ht="12.75">
      <c r="A16" s="62"/>
      <c r="B16" s="23"/>
      <c r="C16" s="75" t="s">
        <v>375</v>
      </c>
      <c r="D16" s="6"/>
      <c r="E16" s="6"/>
      <c r="F16" s="6"/>
      <c r="G16" s="131"/>
    </row>
    <row r="17" spans="1:7" ht="12.75">
      <c r="A17" s="62"/>
      <c r="B17" s="23">
        <v>4260</v>
      </c>
      <c r="C17" s="75" t="s">
        <v>114</v>
      </c>
      <c r="D17" s="6">
        <v>150000</v>
      </c>
      <c r="E17" s="6">
        <v>160000</v>
      </c>
      <c r="F17" s="6">
        <v>160000</v>
      </c>
      <c r="G17" s="131" t="s">
        <v>0</v>
      </c>
    </row>
    <row r="18" spans="1:7" ht="12.75">
      <c r="A18" s="62"/>
      <c r="B18" s="23">
        <v>4270</v>
      </c>
      <c r="C18" s="75" t="s">
        <v>14</v>
      </c>
      <c r="D18" s="6">
        <v>410000</v>
      </c>
      <c r="E18" s="6"/>
      <c r="F18" s="6"/>
      <c r="G18" s="131" t="s">
        <v>0</v>
      </c>
    </row>
    <row r="19" spans="1:7" ht="12.75">
      <c r="A19" s="62"/>
      <c r="B19" s="23"/>
      <c r="C19" s="75" t="s">
        <v>266</v>
      </c>
      <c r="D19" s="6" t="s">
        <v>0</v>
      </c>
      <c r="E19" s="6">
        <v>50000</v>
      </c>
      <c r="F19" s="6">
        <v>50000</v>
      </c>
      <c r="G19" s="131" t="s">
        <v>0</v>
      </c>
    </row>
    <row r="20" spans="1:7" ht="22.5">
      <c r="A20" s="62"/>
      <c r="B20" s="23"/>
      <c r="C20" s="75" t="s">
        <v>457</v>
      </c>
      <c r="D20" s="6"/>
      <c r="E20" s="6">
        <v>20000</v>
      </c>
      <c r="F20" s="6">
        <v>20000</v>
      </c>
      <c r="G20" s="131"/>
    </row>
    <row r="21" spans="1:7" ht="22.5">
      <c r="A21" s="62"/>
      <c r="B21" s="23"/>
      <c r="C21" s="75" t="s">
        <v>338</v>
      </c>
      <c r="D21" s="6" t="s">
        <v>0</v>
      </c>
      <c r="E21" s="6">
        <v>247000</v>
      </c>
      <c r="F21" s="6">
        <v>247000</v>
      </c>
      <c r="G21" s="131" t="s">
        <v>0</v>
      </c>
    </row>
    <row r="22" spans="1:7" ht="22.5">
      <c r="A22" s="62"/>
      <c r="B22" s="23"/>
      <c r="C22" s="75" t="s">
        <v>337</v>
      </c>
      <c r="D22" s="6" t="s">
        <v>0</v>
      </c>
      <c r="E22" s="6">
        <v>100000</v>
      </c>
      <c r="F22" s="6">
        <v>100000</v>
      </c>
      <c r="G22" s="131" t="s">
        <v>0</v>
      </c>
    </row>
    <row r="23" spans="1:7" ht="12.75">
      <c r="A23" s="62"/>
      <c r="B23" s="23">
        <v>4280</v>
      </c>
      <c r="C23" s="75" t="s">
        <v>297</v>
      </c>
      <c r="D23" s="6">
        <v>100</v>
      </c>
      <c r="E23" s="6">
        <v>200</v>
      </c>
      <c r="F23" s="6">
        <v>200</v>
      </c>
      <c r="G23" s="131" t="s">
        <v>0</v>
      </c>
    </row>
    <row r="24" spans="1:7" ht="12.75">
      <c r="A24" s="62"/>
      <c r="B24" s="23">
        <v>4300</v>
      </c>
      <c r="C24" s="75" t="s">
        <v>15</v>
      </c>
      <c r="D24" s="71">
        <v>2149800</v>
      </c>
      <c r="E24" s="71"/>
      <c r="F24" s="71"/>
      <c r="G24" s="131" t="s">
        <v>0</v>
      </c>
    </row>
    <row r="25" spans="1:7" ht="12.75">
      <c r="A25" s="62"/>
      <c r="B25" s="23"/>
      <c r="C25" s="75" t="s">
        <v>458</v>
      </c>
      <c r="D25" s="71" t="s">
        <v>0</v>
      </c>
      <c r="E25" s="71">
        <v>2060400</v>
      </c>
      <c r="F25" s="71">
        <v>2060400</v>
      </c>
      <c r="G25" s="131" t="s">
        <v>0</v>
      </c>
    </row>
    <row r="26" spans="1:7" ht="12.75">
      <c r="A26" s="62"/>
      <c r="B26" s="23"/>
      <c r="C26" s="75" t="s">
        <v>290</v>
      </c>
      <c r="D26" s="71" t="s">
        <v>0</v>
      </c>
      <c r="E26" s="71">
        <v>3800</v>
      </c>
      <c r="F26" s="71">
        <v>3800</v>
      </c>
      <c r="G26" s="131" t="s">
        <v>0</v>
      </c>
    </row>
    <row r="27" spans="1:7" ht="12.75">
      <c r="A27" s="62"/>
      <c r="B27" s="23"/>
      <c r="C27" s="75" t="s">
        <v>267</v>
      </c>
      <c r="D27" s="71" t="s">
        <v>0</v>
      </c>
      <c r="E27" s="71">
        <v>9000</v>
      </c>
      <c r="F27" s="71">
        <v>9000</v>
      </c>
      <c r="G27" s="131" t="s">
        <v>0</v>
      </c>
    </row>
    <row r="28" spans="1:7" ht="12.75">
      <c r="A28" s="62"/>
      <c r="B28" s="23">
        <v>4360</v>
      </c>
      <c r="C28" s="75" t="s">
        <v>278</v>
      </c>
      <c r="D28" s="71">
        <v>4200</v>
      </c>
      <c r="E28" s="71">
        <v>4200</v>
      </c>
      <c r="F28" s="71">
        <v>4200</v>
      </c>
      <c r="G28" s="131" t="s">
        <v>0</v>
      </c>
    </row>
    <row r="29" spans="1:7" ht="12.75">
      <c r="A29" s="62"/>
      <c r="B29" s="23">
        <v>4390</v>
      </c>
      <c r="C29" s="75" t="s">
        <v>140</v>
      </c>
      <c r="D29" s="71">
        <v>1000</v>
      </c>
      <c r="E29" s="71">
        <v>1000</v>
      </c>
      <c r="F29" s="71">
        <v>1000</v>
      </c>
      <c r="G29" s="131" t="s">
        <v>0</v>
      </c>
    </row>
    <row r="30" spans="1:7" ht="12.75">
      <c r="A30" s="62"/>
      <c r="B30" s="23">
        <v>4430</v>
      </c>
      <c r="C30" s="75" t="s">
        <v>27</v>
      </c>
      <c r="D30" s="6">
        <v>30900</v>
      </c>
      <c r="E30" s="6"/>
      <c r="F30" s="6"/>
      <c r="G30" s="131" t="s">
        <v>0</v>
      </c>
    </row>
    <row r="31" spans="1:7" ht="12.75">
      <c r="A31" s="62"/>
      <c r="B31" s="23"/>
      <c r="C31" s="75" t="s">
        <v>163</v>
      </c>
      <c r="D31" s="6" t="s">
        <v>0</v>
      </c>
      <c r="E31" s="6">
        <v>24000</v>
      </c>
      <c r="F31" s="6">
        <v>24000</v>
      </c>
      <c r="G31" s="131" t="s">
        <v>0</v>
      </c>
    </row>
    <row r="32" spans="1:7" ht="12.75">
      <c r="A32" s="62"/>
      <c r="B32" s="23"/>
      <c r="C32" s="75" t="s">
        <v>162</v>
      </c>
      <c r="D32" s="6" t="s">
        <v>0</v>
      </c>
      <c r="E32" s="6">
        <v>4000</v>
      </c>
      <c r="F32" s="6">
        <v>4000</v>
      </c>
      <c r="G32" s="131" t="s">
        <v>0</v>
      </c>
    </row>
    <row r="33" spans="1:7" ht="12.75">
      <c r="A33" s="62"/>
      <c r="B33" s="23"/>
      <c r="C33" s="75" t="s">
        <v>291</v>
      </c>
      <c r="D33" s="6" t="s">
        <v>0</v>
      </c>
      <c r="E33" s="6">
        <v>2700</v>
      </c>
      <c r="F33" s="6">
        <v>2700</v>
      </c>
      <c r="G33" s="131" t="s">
        <v>0</v>
      </c>
    </row>
    <row r="34" spans="1:7" ht="12.75">
      <c r="A34" s="62"/>
      <c r="B34" s="23">
        <v>4480</v>
      </c>
      <c r="C34" s="75" t="s">
        <v>214</v>
      </c>
      <c r="D34" s="6">
        <v>700</v>
      </c>
      <c r="E34" s="6">
        <v>700</v>
      </c>
      <c r="F34" s="6">
        <v>700</v>
      </c>
      <c r="G34" s="131" t="s">
        <v>0</v>
      </c>
    </row>
    <row r="35" spans="1:7" ht="12.75">
      <c r="A35" s="62"/>
      <c r="B35" s="23">
        <v>4530</v>
      </c>
      <c r="C35" s="75" t="s">
        <v>366</v>
      </c>
      <c r="D35" s="6"/>
      <c r="E35" s="6">
        <v>85000</v>
      </c>
      <c r="F35" s="6">
        <v>85000</v>
      </c>
      <c r="G35" s="131"/>
    </row>
    <row r="36" spans="1:7" ht="12.75">
      <c r="A36" s="62"/>
      <c r="B36" s="23">
        <v>6060</v>
      </c>
      <c r="C36" s="75" t="s">
        <v>257</v>
      </c>
      <c r="D36" s="6" t="s">
        <v>0</v>
      </c>
      <c r="E36" s="6"/>
      <c r="F36" s="6"/>
      <c r="G36" s="131" t="s">
        <v>0</v>
      </c>
    </row>
    <row r="37" spans="1:7" ht="12.75">
      <c r="A37" s="62"/>
      <c r="B37" s="23"/>
      <c r="C37" s="75" t="s">
        <v>376</v>
      </c>
      <c r="D37" s="6">
        <v>8700</v>
      </c>
      <c r="E37" s="6"/>
      <c r="F37" s="6"/>
      <c r="G37" s="131" t="s">
        <v>0</v>
      </c>
    </row>
    <row r="38" spans="1:7" ht="12.75">
      <c r="A38" s="62"/>
      <c r="B38" s="23">
        <v>6050</v>
      </c>
      <c r="C38" s="75" t="s">
        <v>246</v>
      </c>
      <c r="D38" s="6" t="s">
        <v>0</v>
      </c>
      <c r="E38" s="6"/>
      <c r="F38" s="6"/>
      <c r="G38" s="131" t="s">
        <v>0</v>
      </c>
    </row>
    <row r="39" spans="1:7" ht="14.25" customHeight="1">
      <c r="A39" s="62"/>
      <c r="B39" s="23"/>
      <c r="C39" s="34" t="s">
        <v>5</v>
      </c>
      <c r="D39" s="9">
        <f>SUM(D10:D38)</f>
        <v>2952600</v>
      </c>
      <c r="E39" s="9">
        <f>SUM(E10:E38)</f>
        <v>2982600</v>
      </c>
      <c r="F39" s="9">
        <f>SUM(F10:F38)</f>
        <v>2982600</v>
      </c>
      <c r="G39" s="131">
        <f>PRODUCT(F39/D39)</f>
        <v>1.010160536476326</v>
      </c>
    </row>
    <row r="40" spans="1:7" ht="15" customHeight="1">
      <c r="A40" s="44" t="s">
        <v>100</v>
      </c>
      <c r="B40" s="27"/>
      <c r="C40" s="100" t="s">
        <v>98</v>
      </c>
      <c r="D40" s="71"/>
      <c r="E40" s="71"/>
      <c r="F40" s="71"/>
      <c r="G40" s="131" t="s">
        <v>0</v>
      </c>
    </row>
    <row r="41" spans="1:7" ht="22.5">
      <c r="A41" s="4"/>
      <c r="B41" s="27">
        <v>2850</v>
      </c>
      <c r="C41" s="98" t="s">
        <v>99</v>
      </c>
      <c r="D41" s="6">
        <v>5000</v>
      </c>
      <c r="E41" s="6">
        <v>5000</v>
      </c>
      <c r="F41" s="6">
        <v>5000</v>
      </c>
      <c r="G41" s="131" t="s">
        <v>0</v>
      </c>
    </row>
    <row r="42" spans="1:7" ht="15" customHeight="1">
      <c r="A42" s="4"/>
      <c r="B42" s="27"/>
      <c r="C42" s="35" t="s">
        <v>5</v>
      </c>
      <c r="D42" s="9">
        <f>SUM(D41)</f>
        <v>5000</v>
      </c>
      <c r="E42" s="9">
        <f>SUM(E41)</f>
        <v>5000</v>
      </c>
      <c r="F42" s="9">
        <f>SUM(F41)</f>
        <v>5000</v>
      </c>
      <c r="G42" s="131">
        <f>PRODUCT(F42/D42)</f>
        <v>1</v>
      </c>
    </row>
    <row r="43" spans="1:7" ht="15" customHeight="1">
      <c r="A43" s="153" t="s">
        <v>160</v>
      </c>
      <c r="B43" s="27"/>
      <c r="C43" s="30" t="s">
        <v>8</v>
      </c>
      <c r="D43" s="9"/>
      <c r="E43" s="9"/>
      <c r="F43" s="9"/>
      <c r="G43" s="131" t="s">
        <v>0</v>
      </c>
    </row>
    <row r="44" spans="1:7" ht="12.75">
      <c r="A44" s="153"/>
      <c r="B44" s="27">
        <v>4210</v>
      </c>
      <c r="C44" s="33" t="s">
        <v>211</v>
      </c>
      <c r="D44" s="6">
        <v>754.18</v>
      </c>
      <c r="E44" s="6">
        <v>500</v>
      </c>
      <c r="F44" s="6">
        <v>500</v>
      </c>
      <c r="G44" s="131" t="s">
        <v>0</v>
      </c>
    </row>
    <row r="45" spans="1:7" ht="12.75">
      <c r="A45" s="4"/>
      <c r="B45" s="27">
        <v>4430</v>
      </c>
      <c r="C45" s="33" t="s">
        <v>27</v>
      </c>
      <c r="D45" s="6">
        <v>12708.78</v>
      </c>
      <c r="E45" s="6">
        <v>0</v>
      </c>
      <c r="F45" s="6">
        <v>0</v>
      </c>
      <c r="G45" s="131" t="s">
        <v>0</v>
      </c>
    </row>
    <row r="46" spans="1:7" ht="12.75">
      <c r="A46" s="3"/>
      <c r="B46" s="27"/>
      <c r="C46" s="35" t="s">
        <v>5</v>
      </c>
      <c r="D46" s="9">
        <f>SUM(D44:D45)</f>
        <v>13462.960000000001</v>
      </c>
      <c r="E46" s="9">
        <f>SUM(E44:E45)</f>
        <v>500</v>
      </c>
      <c r="F46" s="9">
        <f>SUM(F44:F45)</f>
        <v>500</v>
      </c>
      <c r="G46" s="131">
        <f>PRODUCT(F46/D46)</f>
        <v>0.03713893527129249</v>
      </c>
    </row>
    <row r="47" spans="1:7" ht="12.75">
      <c r="A47" s="3"/>
      <c r="B47" s="24"/>
      <c r="C47" s="42" t="s">
        <v>9</v>
      </c>
      <c r="D47" s="76">
        <f>SUM(D42,D8,D39,D46,)</f>
        <v>2996062.96</v>
      </c>
      <c r="E47" s="76">
        <f>SUM(E42,E8,E39,E46,)</f>
        <v>3018100</v>
      </c>
      <c r="F47" s="76">
        <f>SUM(F42,F8,F39,F46,)</f>
        <v>3018100</v>
      </c>
      <c r="G47" s="131">
        <f>PRODUCT(F47/D47)</f>
        <v>1.007355332746412</v>
      </c>
    </row>
    <row r="48" spans="1:3" ht="18">
      <c r="A48" s="59" t="s">
        <v>10</v>
      </c>
      <c r="B48" s="24"/>
      <c r="C48" s="16"/>
    </row>
    <row r="49" spans="1:7" ht="12.75">
      <c r="A49" s="135" t="s">
        <v>124</v>
      </c>
      <c r="B49" s="135" t="s">
        <v>2</v>
      </c>
      <c r="C49" s="136" t="s">
        <v>3</v>
      </c>
      <c r="D49" s="112" t="s">
        <v>318</v>
      </c>
      <c r="E49" s="112" t="s">
        <v>388</v>
      </c>
      <c r="F49" s="112" t="s">
        <v>385</v>
      </c>
      <c r="G49" s="192" t="s">
        <v>389</v>
      </c>
    </row>
    <row r="50" spans="1:7" ht="12.75">
      <c r="A50" s="45">
        <v>1</v>
      </c>
      <c r="B50" s="22">
        <v>2</v>
      </c>
      <c r="C50" s="22">
        <v>3</v>
      </c>
      <c r="D50" s="97">
        <v>4</v>
      </c>
      <c r="E50" s="97">
        <v>5</v>
      </c>
      <c r="F50" s="97">
        <v>6</v>
      </c>
      <c r="G50" s="160">
        <v>7</v>
      </c>
    </row>
    <row r="51" spans="1:7" ht="12.75">
      <c r="A51" s="62">
        <v>40002</v>
      </c>
      <c r="B51" s="38"/>
      <c r="C51" s="99" t="s">
        <v>11</v>
      </c>
      <c r="D51" s="88"/>
      <c r="E51" s="88"/>
      <c r="F51" s="88"/>
      <c r="G51" s="131" t="s">
        <v>0</v>
      </c>
    </row>
    <row r="52" spans="1:7" ht="12.75">
      <c r="A52" s="62"/>
      <c r="B52" s="26">
        <v>3020</v>
      </c>
      <c r="C52" s="75" t="s">
        <v>148</v>
      </c>
      <c r="D52" s="71">
        <v>2000</v>
      </c>
      <c r="E52" s="71">
        <v>2000</v>
      </c>
      <c r="F52" s="71">
        <v>2000</v>
      </c>
      <c r="G52" s="131" t="s">
        <v>0</v>
      </c>
    </row>
    <row r="53" spans="1:7" ht="12.75">
      <c r="A53" s="62"/>
      <c r="B53" s="77">
        <v>4010</v>
      </c>
      <c r="C53" s="75" t="s">
        <v>21</v>
      </c>
      <c r="D53" s="74">
        <v>156400</v>
      </c>
      <c r="E53" s="74">
        <v>168900</v>
      </c>
      <c r="F53" s="74">
        <v>168900</v>
      </c>
      <c r="G53" s="131" t="s">
        <v>0</v>
      </c>
    </row>
    <row r="54" spans="1:7" ht="12.75">
      <c r="A54" s="62"/>
      <c r="B54" s="77">
        <v>4040</v>
      </c>
      <c r="C54" s="75" t="s">
        <v>38</v>
      </c>
      <c r="D54" s="74">
        <v>12800</v>
      </c>
      <c r="E54" s="74">
        <v>13300</v>
      </c>
      <c r="F54" s="74">
        <v>13300</v>
      </c>
      <c r="G54" s="131" t="s">
        <v>0</v>
      </c>
    </row>
    <row r="55" spans="1:7" ht="12.75">
      <c r="A55" s="62"/>
      <c r="B55" s="77">
        <v>4110</v>
      </c>
      <c r="C55" s="75" t="s">
        <v>40</v>
      </c>
      <c r="D55" s="74">
        <v>29300</v>
      </c>
      <c r="E55" s="74">
        <v>31500</v>
      </c>
      <c r="F55" s="74">
        <v>31500</v>
      </c>
      <c r="G55" s="131" t="s">
        <v>0</v>
      </c>
    </row>
    <row r="56" spans="1:7" ht="12.75">
      <c r="A56" s="62"/>
      <c r="B56" s="77">
        <v>4120</v>
      </c>
      <c r="C56" s="75" t="s">
        <v>101</v>
      </c>
      <c r="D56" s="74">
        <v>4200</v>
      </c>
      <c r="E56" s="74">
        <v>4500</v>
      </c>
      <c r="F56" s="74">
        <v>4500</v>
      </c>
      <c r="G56" s="131" t="s">
        <v>0</v>
      </c>
    </row>
    <row r="57" spans="1:7" ht="12.75">
      <c r="A57" s="62"/>
      <c r="B57" s="77">
        <v>4210</v>
      </c>
      <c r="C57" s="75" t="s">
        <v>12</v>
      </c>
      <c r="D57" s="74" t="s">
        <v>0</v>
      </c>
      <c r="E57" s="74"/>
      <c r="F57" s="74"/>
      <c r="G57" s="131" t="s">
        <v>0</v>
      </c>
    </row>
    <row r="58" spans="1:7" ht="12.75">
      <c r="A58" s="49"/>
      <c r="B58" s="26">
        <v>4260</v>
      </c>
      <c r="C58" s="75" t="s">
        <v>173</v>
      </c>
      <c r="D58" s="105">
        <v>1235000</v>
      </c>
      <c r="E58" s="105">
        <v>1200000</v>
      </c>
      <c r="F58" s="105">
        <v>1200000</v>
      </c>
      <c r="G58" s="131" t="s">
        <v>0</v>
      </c>
    </row>
    <row r="59" spans="1:7" ht="12.75">
      <c r="A59" s="49"/>
      <c r="B59" s="26">
        <v>4270</v>
      </c>
      <c r="C59" s="75" t="s">
        <v>14</v>
      </c>
      <c r="D59" s="74">
        <v>723800</v>
      </c>
      <c r="E59" s="74"/>
      <c r="F59" s="74"/>
      <c r="G59" s="131" t="s">
        <v>0</v>
      </c>
    </row>
    <row r="60" spans="1:7" ht="12.75">
      <c r="A60" s="49"/>
      <c r="B60" s="26"/>
      <c r="C60" s="75" t="s">
        <v>268</v>
      </c>
      <c r="D60" s="74" t="s">
        <v>0</v>
      </c>
      <c r="E60" s="74">
        <v>582400</v>
      </c>
      <c r="F60" s="74">
        <v>582400</v>
      </c>
      <c r="G60" s="131" t="s">
        <v>0</v>
      </c>
    </row>
    <row r="61" spans="1:7" ht="12.75">
      <c r="A61" s="49"/>
      <c r="B61" s="26"/>
      <c r="C61" s="75" t="s">
        <v>302</v>
      </c>
      <c r="D61" s="74" t="s">
        <v>0</v>
      </c>
      <c r="E61" s="74">
        <v>100000</v>
      </c>
      <c r="F61" s="74">
        <v>100000</v>
      </c>
      <c r="G61" s="131" t="s">
        <v>0</v>
      </c>
    </row>
    <row r="62" spans="1:7" ht="12.75">
      <c r="A62" s="49"/>
      <c r="B62" s="26">
        <v>4280</v>
      </c>
      <c r="C62" s="75" t="s">
        <v>97</v>
      </c>
      <c r="D62" s="74">
        <v>100</v>
      </c>
      <c r="E62" s="74">
        <v>200</v>
      </c>
      <c r="F62" s="74">
        <v>200</v>
      </c>
      <c r="G62" s="131" t="s">
        <v>0</v>
      </c>
    </row>
    <row r="63" spans="1:7" ht="12.75">
      <c r="A63" s="49"/>
      <c r="B63" s="26">
        <v>4300</v>
      </c>
      <c r="C63" s="75" t="s">
        <v>15</v>
      </c>
      <c r="D63" s="6">
        <v>13000</v>
      </c>
      <c r="E63" s="6"/>
      <c r="F63" s="6"/>
      <c r="G63" s="131" t="s">
        <v>0</v>
      </c>
    </row>
    <row r="64" spans="1:7" ht="12.75">
      <c r="A64" s="49"/>
      <c r="B64" s="26"/>
      <c r="C64" s="75" t="s">
        <v>269</v>
      </c>
      <c r="D64" s="6" t="s">
        <v>0</v>
      </c>
      <c r="E64" s="6">
        <v>9000</v>
      </c>
      <c r="F64" s="6">
        <v>9000</v>
      </c>
      <c r="G64" s="131" t="s">
        <v>0</v>
      </c>
    </row>
    <row r="65" spans="1:7" ht="12.75">
      <c r="A65" s="49"/>
      <c r="B65" s="26">
        <v>4430</v>
      </c>
      <c r="C65" s="75" t="s">
        <v>27</v>
      </c>
      <c r="D65" s="6">
        <v>10800</v>
      </c>
      <c r="E65" s="6"/>
      <c r="F65" s="6"/>
      <c r="G65" s="131" t="s">
        <v>0</v>
      </c>
    </row>
    <row r="66" spans="1:7" ht="12.75">
      <c r="A66" s="49"/>
      <c r="B66" s="26"/>
      <c r="C66" s="75" t="s">
        <v>185</v>
      </c>
      <c r="D66" s="6" t="s">
        <v>0</v>
      </c>
      <c r="E66" s="6">
        <v>2700</v>
      </c>
      <c r="F66" s="6">
        <v>2700</v>
      </c>
      <c r="G66" s="131" t="s">
        <v>0</v>
      </c>
    </row>
    <row r="67" spans="1:7" ht="12.75">
      <c r="A67" s="49"/>
      <c r="B67" s="26"/>
      <c r="C67" s="75" t="s">
        <v>186</v>
      </c>
      <c r="D67" s="6" t="s">
        <v>0</v>
      </c>
      <c r="E67" s="6">
        <v>6500</v>
      </c>
      <c r="F67" s="6">
        <v>6500</v>
      </c>
      <c r="G67" s="131" t="s">
        <v>0</v>
      </c>
    </row>
    <row r="68" spans="1:7" ht="12.75">
      <c r="A68" s="49"/>
      <c r="B68" s="26"/>
      <c r="C68" s="75" t="s">
        <v>187</v>
      </c>
      <c r="D68" s="6" t="s">
        <v>0</v>
      </c>
      <c r="E68" s="6">
        <v>5100</v>
      </c>
      <c r="F68" s="6">
        <v>5100</v>
      </c>
      <c r="G68" s="131" t="s">
        <v>0</v>
      </c>
    </row>
    <row r="69" spans="1:7" ht="12.75">
      <c r="A69" s="49"/>
      <c r="B69" s="26">
        <v>4530</v>
      </c>
      <c r="C69" s="75" t="s">
        <v>366</v>
      </c>
      <c r="D69" s="6">
        <v>191000</v>
      </c>
      <c r="E69" s="6">
        <v>85000</v>
      </c>
      <c r="F69" s="6">
        <v>85000</v>
      </c>
      <c r="G69" s="131"/>
    </row>
    <row r="70" spans="1:7" ht="12.75">
      <c r="A70" s="49"/>
      <c r="B70" s="26">
        <v>4700</v>
      </c>
      <c r="C70" s="75" t="s">
        <v>159</v>
      </c>
      <c r="D70" s="6">
        <v>3000</v>
      </c>
      <c r="E70" s="6">
        <v>3000</v>
      </c>
      <c r="F70" s="6">
        <v>3000</v>
      </c>
      <c r="G70" s="131" t="s">
        <v>0</v>
      </c>
    </row>
    <row r="71" spans="1:7" ht="12.75">
      <c r="A71" s="49"/>
      <c r="B71" s="26">
        <v>6060</v>
      </c>
      <c r="C71" s="75" t="s">
        <v>257</v>
      </c>
      <c r="D71" s="6">
        <v>8700</v>
      </c>
      <c r="E71" s="6"/>
      <c r="F71" s="6"/>
      <c r="G71" s="131" t="s">
        <v>0</v>
      </c>
    </row>
    <row r="72" spans="1:7" ht="12.75">
      <c r="A72" s="126"/>
      <c r="B72" s="194"/>
      <c r="C72" s="195" t="s">
        <v>104</v>
      </c>
      <c r="D72" s="9">
        <f>SUM(D52:D71)</f>
        <v>2390100</v>
      </c>
      <c r="E72" s="9">
        <f>SUM(E52:E71)</f>
        <v>2214100</v>
      </c>
      <c r="F72" s="9">
        <f>SUM(F52:F71)</f>
        <v>2214100</v>
      </c>
      <c r="G72" s="131">
        <f>PRODUCT(F72/D72)</f>
        <v>0.9263629136856198</v>
      </c>
    </row>
    <row r="73" spans="1:7" ht="22.5">
      <c r="A73" s="109"/>
      <c r="B73" s="64"/>
      <c r="C73" s="68" t="s">
        <v>139</v>
      </c>
      <c r="D73" s="57">
        <f>SUM(D72,)</f>
        <v>2390100</v>
      </c>
      <c r="E73" s="57">
        <f>SUM(E72,)</f>
        <v>2214100</v>
      </c>
      <c r="F73" s="57">
        <f>SUM(F72,)</f>
        <v>2214100</v>
      </c>
      <c r="G73" s="131">
        <f>PRODUCT(F73/D73)</f>
        <v>0.9263629136856198</v>
      </c>
    </row>
    <row r="74" spans="1:2" ht="18">
      <c r="A74" s="2" t="s">
        <v>16</v>
      </c>
      <c r="B74" s="20"/>
    </row>
    <row r="75" spans="1:7" ht="12.75">
      <c r="A75" s="135" t="s">
        <v>124</v>
      </c>
      <c r="B75" s="135" t="s">
        <v>2</v>
      </c>
      <c r="C75" s="136" t="s">
        <v>3</v>
      </c>
      <c r="D75" s="112" t="s">
        <v>318</v>
      </c>
      <c r="E75" s="112" t="s">
        <v>388</v>
      </c>
      <c r="F75" s="112" t="s">
        <v>385</v>
      </c>
      <c r="G75" s="192" t="s">
        <v>389</v>
      </c>
    </row>
    <row r="76" spans="1:7" ht="12.75">
      <c r="A76" s="45">
        <v>1</v>
      </c>
      <c r="B76" s="22">
        <v>2</v>
      </c>
      <c r="C76" s="22">
        <v>3</v>
      </c>
      <c r="D76" s="97">
        <v>4</v>
      </c>
      <c r="E76" s="97">
        <v>5</v>
      </c>
      <c r="F76" s="97">
        <v>6</v>
      </c>
      <c r="G76" s="160">
        <v>7</v>
      </c>
    </row>
    <row r="77" spans="1:7" ht="12.75">
      <c r="A77" s="147">
        <v>60014</v>
      </c>
      <c r="B77" s="80"/>
      <c r="C77" s="148" t="s">
        <v>171</v>
      </c>
      <c r="D77" s="83"/>
      <c r="E77" s="83"/>
      <c r="F77" s="83"/>
      <c r="G77" s="131" t="s">
        <v>0</v>
      </c>
    </row>
    <row r="78" spans="1:7" ht="12.75">
      <c r="A78" s="79"/>
      <c r="B78" s="157">
        <v>4300</v>
      </c>
      <c r="C78" s="155" t="s">
        <v>15</v>
      </c>
      <c r="D78" s="146">
        <v>52400</v>
      </c>
      <c r="E78" s="146">
        <v>52400</v>
      </c>
      <c r="F78" s="146">
        <v>52400</v>
      </c>
      <c r="G78" s="131">
        <f>PRODUCT(F78/D78)</f>
        <v>1</v>
      </c>
    </row>
    <row r="79" spans="1:7" ht="33.75">
      <c r="A79" s="79"/>
      <c r="B79" s="157">
        <v>6300</v>
      </c>
      <c r="C79" s="155" t="s">
        <v>306</v>
      </c>
      <c r="D79" s="146">
        <v>1776239</v>
      </c>
      <c r="E79" s="146">
        <v>0</v>
      </c>
      <c r="F79" s="146">
        <v>0</v>
      </c>
      <c r="G79" s="131" t="s">
        <v>0</v>
      </c>
    </row>
    <row r="80" spans="1:7" ht="12.75">
      <c r="A80" s="79"/>
      <c r="B80" s="80"/>
      <c r="C80" s="103" t="s">
        <v>5</v>
      </c>
      <c r="D80" s="83">
        <f>SUM(D78:D79)</f>
        <v>1828639</v>
      </c>
      <c r="E80" s="83">
        <f>SUM(E78:E79)</f>
        <v>52400</v>
      </c>
      <c r="F80" s="83">
        <f>SUM(F78:F79)</f>
        <v>52400</v>
      </c>
      <c r="G80" s="131">
        <f>PRODUCT(F80/D80)</f>
        <v>0.028655191101141342</v>
      </c>
    </row>
    <row r="81" spans="1:7" ht="12.75">
      <c r="A81" s="79">
        <v>60078</v>
      </c>
      <c r="B81" s="80"/>
      <c r="C81" s="103" t="s">
        <v>319</v>
      </c>
      <c r="D81" s="83"/>
      <c r="E81" s="83"/>
      <c r="F81" s="83"/>
      <c r="G81" s="131" t="s">
        <v>0</v>
      </c>
    </row>
    <row r="82" spans="1:7" ht="33.75">
      <c r="A82" s="79"/>
      <c r="B82" s="155">
        <v>2710</v>
      </c>
      <c r="C82" s="204" t="s">
        <v>316</v>
      </c>
      <c r="D82" s="146">
        <v>200000</v>
      </c>
      <c r="E82" s="146">
        <v>0</v>
      </c>
      <c r="F82" s="83">
        <v>0</v>
      </c>
      <c r="G82" s="131"/>
    </row>
    <row r="83" spans="1:7" ht="12.75">
      <c r="A83" s="79"/>
      <c r="B83" s="155">
        <v>6050</v>
      </c>
      <c r="C83" s="75" t="s">
        <v>108</v>
      </c>
      <c r="D83" s="146" t="s">
        <v>0</v>
      </c>
      <c r="E83" s="146"/>
      <c r="F83" s="146"/>
      <c r="G83" s="131" t="s">
        <v>0</v>
      </c>
    </row>
    <row r="84" spans="1:7" ht="12.75">
      <c r="A84" s="79"/>
      <c r="B84" s="155"/>
      <c r="C84" s="75" t="s">
        <v>364</v>
      </c>
      <c r="D84" s="146">
        <v>598440</v>
      </c>
      <c r="E84" s="146">
        <v>0</v>
      </c>
      <c r="F84" s="146"/>
      <c r="G84" s="131"/>
    </row>
    <row r="85" spans="1:7" ht="12.75">
      <c r="A85" s="79"/>
      <c r="B85" s="80"/>
      <c r="C85" s="103" t="s">
        <v>5</v>
      </c>
      <c r="D85" s="83">
        <f>SUM(D82:D84)</f>
        <v>798440</v>
      </c>
      <c r="E85" s="83">
        <f>SUM(E82:E84)</f>
        <v>0</v>
      </c>
      <c r="F85" s="83">
        <f>SUM(F83:F84)</f>
        <v>0</v>
      </c>
      <c r="G85" s="131" t="s">
        <v>0</v>
      </c>
    </row>
    <row r="86" spans="1:7" ht="12.75">
      <c r="A86" s="44">
        <v>60016</v>
      </c>
      <c r="B86" s="47" t="s">
        <v>0</v>
      </c>
      <c r="C86" s="104" t="s">
        <v>17</v>
      </c>
      <c r="D86" s="95"/>
      <c r="E86" s="95"/>
      <c r="F86" s="95"/>
      <c r="G86" s="131" t="s">
        <v>0</v>
      </c>
    </row>
    <row r="87" spans="1:7" ht="12.75">
      <c r="A87" s="62"/>
      <c r="B87" s="26">
        <v>4270</v>
      </c>
      <c r="C87" s="75" t="s">
        <v>14</v>
      </c>
      <c r="D87" s="71"/>
      <c r="E87" s="71"/>
      <c r="F87" s="71"/>
      <c r="G87" s="131" t="s">
        <v>0</v>
      </c>
    </row>
    <row r="88" spans="1:7" ht="12.75">
      <c r="A88" s="62"/>
      <c r="B88" s="26"/>
      <c r="C88" s="75" t="s">
        <v>270</v>
      </c>
      <c r="D88" s="71">
        <v>320000</v>
      </c>
      <c r="E88" s="71">
        <v>220000</v>
      </c>
      <c r="F88" s="71">
        <v>220000</v>
      </c>
      <c r="G88" s="131" t="s">
        <v>0</v>
      </c>
    </row>
    <row r="89" spans="1:7" ht="12.75">
      <c r="A89" s="62"/>
      <c r="B89" s="26"/>
      <c r="C89" s="75" t="s">
        <v>303</v>
      </c>
      <c r="D89" s="71" t="s">
        <v>0</v>
      </c>
      <c r="E89" s="71">
        <v>100000</v>
      </c>
      <c r="F89" s="71">
        <v>100000</v>
      </c>
      <c r="G89" s="131" t="s">
        <v>0</v>
      </c>
    </row>
    <row r="90" spans="1:7" ht="12.75">
      <c r="A90" s="62"/>
      <c r="B90" s="26"/>
      <c r="C90" s="75" t="s">
        <v>459</v>
      </c>
      <c r="D90" s="71"/>
      <c r="E90" s="71">
        <v>70000</v>
      </c>
      <c r="F90" s="71">
        <v>50000</v>
      </c>
      <c r="G90" s="131"/>
    </row>
    <row r="91" spans="1:7" ht="12.75">
      <c r="A91" s="43"/>
      <c r="B91" s="26"/>
      <c r="C91" s="75" t="s">
        <v>391</v>
      </c>
      <c r="D91" s="6">
        <v>65356</v>
      </c>
      <c r="E91" s="6">
        <v>65356</v>
      </c>
      <c r="F91" s="6">
        <v>65356</v>
      </c>
      <c r="G91" s="131"/>
    </row>
    <row r="92" spans="1:7" ht="12.75">
      <c r="A92" s="43"/>
      <c r="B92" s="26">
        <v>4300</v>
      </c>
      <c r="C92" s="75" t="s">
        <v>15</v>
      </c>
      <c r="D92" s="6">
        <v>170000</v>
      </c>
      <c r="E92" s="6"/>
      <c r="F92" s="6">
        <v>190000</v>
      </c>
      <c r="G92" s="131" t="s">
        <v>0</v>
      </c>
    </row>
    <row r="93" spans="1:7" ht="12.75">
      <c r="A93" s="43"/>
      <c r="B93" s="26"/>
      <c r="C93" s="75" t="s">
        <v>377</v>
      </c>
      <c r="D93" s="6" t="s">
        <v>0</v>
      </c>
      <c r="E93" s="6">
        <v>170000</v>
      </c>
      <c r="F93" s="6" t="s">
        <v>0</v>
      </c>
      <c r="G93" s="131" t="s">
        <v>0</v>
      </c>
    </row>
    <row r="94" spans="1:7" ht="12.75">
      <c r="A94" s="43"/>
      <c r="B94" s="26"/>
      <c r="C94" s="75" t="s">
        <v>378</v>
      </c>
      <c r="D94" s="6" t="s">
        <v>0</v>
      </c>
      <c r="E94" s="6">
        <v>25000</v>
      </c>
      <c r="F94" s="6" t="s">
        <v>0</v>
      </c>
      <c r="G94" s="131" t="s">
        <v>359</v>
      </c>
    </row>
    <row r="95" spans="1:7" ht="12.75">
      <c r="A95" s="43"/>
      <c r="B95" s="26"/>
      <c r="C95" s="75" t="s">
        <v>460</v>
      </c>
      <c r="D95" s="6"/>
      <c r="E95" s="6">
        <v>10000</v>
      </c>
      <c r="F95" s="6" t="s">
        <v>0</v>
      </c>
      <c r="G95" s="131"/>
    </row>
    <row r="96" spans="1:7" ht="12.75">
      <c r="A96" s="43"/>
      <c r="B96" s="26"/>
      <c r="C96" s="75" t="s">
        <v>461</v>
      </c>
      <c r="D96" s="6"/>
      <c r="E96" s="6">
        <v>10000</v>
      </c>
      <c r="F96" s="6" t="s">
        <v>0</v>
      </c>
      <c r="G96" s="131"/>
    </row>
    <row r="97" spans="1:7" ht="12.75">
      <c r="A97" s="43"/>
      <c r="B97" s="26"/>
      <c r="C97" s="75" t="s">
        <v>463</v>
      </c>
      <c r="D97" s="6"/>
      <c r="E97" s="6">
        <v>20000</v>
      </c>
      <c r="F97" s="6" t="s">
        <v>0</v>
      </c>
      <c r="G97" s="131"/>
    </row>
    <row r="98" spans="1:7" ht="12.75">
      <c r="A98" s="43"/>
      <c r="B98" s="26"/>
      <c r="C98" s="75" t="s">
        <v>462</v>
      </c>
      <c r="D98" s="6"/>
      <c r="E98" s="6">
        <v>13000</v>
      </c>
      <c r="F98" s="6" t="s">
        <v>0</v>
      </c>
      <c r="G98" s="131"/>
    </row>
    <row r="99" spans="1:7" ht="12.75">
      <c r="A99" s="43"/>
      <c r="B99" s="26">
        <v>4430</v>
      </c>
      <c r="C99" s="75" t="s">
        <v>27</v>
      </c>
      <c r="D99" s="6">
        <v>2500</v>
      </c>
      <c r="E99" s="6">
        <v>2500</v>
      </c>
      <c r="F99" s="6">
        <v>2500</v>
      </c>
      <c r="G99" s="131" t="s">
        <v>0</v>
      </c>
    </row>
    <row r="100" spans="1:7" ht="12.75">
      <c r="A100" s="43"/>
      <c r="B100" s="26">
        <v>4590</v>
      </c>
      <c r="C100" s="75" t="s">
        <v>188</v>
      </c>
      <c r="D100" s="6">
        <v>2000</v>
      </c>
      <c r="E100" s="6">
        <v>2000</v>
      </c>
      <c r="F100" s="6">
        <v>2000</v>
      </c>
      <c r="G100" s="131" t="s">
        <v>0</v>
      </c>
    </row>
    <row r="101" spans="1:7" ht="12.75">
      <c r="A101" s="43"/>
      <c r="B101" s="26">
        <v>6050</v>
      </c>
      <c r="C101" s="75" t="s">
        <v>108</v>
      </c>
      <c r="D101" s="6" t="s">
        <v>0</v>
      </c>
      <c r="E101" s="6"/>
      <c r="F101" s="6"/>
      <c r="G101" s="131" t="s">
        <v>0</v>
      </c>
    </row>
    <row r="102" spans="1:7" ht="12.75">
      <c r="A102" s="43"/>
      <c r="B102" s="26"/>
      <c r="C102" s="75" t="s">
        <v>483</v>
      </c>
      <c r="D102" s="6">
        <v>69270</v>
      </c>
      <c r="E102" s="6">
        <v>3000000</v>
      </c>
      <c r="F102" s="6">
        <v>3000000</v>
      </c>
      <c r="G102" s="131" t="s">
        <v>0</v>
      </c>
    </row>
    <row r="103" spans="1:7" ht="12.75">
      <c r="A103" s="43"/>
      <c r="B103" s="26"/>
      <c r="C103" s="75" t="s">
        <v>301</v>
      </c>
      <c r="D103" s="6">
        <v>346379</v>
      </c>
      <c r="E103" s="6"/>
      <c r="F103" s="6"/>
      <c r="G103" s="131" t="s">
        <v>0</v>
      </c>
    </row>
    <row r="104" spans="1:7" ht="12.75">
      <c r="A104" s="43"/>
      <c r="B104" s="179" t="s">
        <v>0</v>
      </c>
      <c r="C104" s="75" t="s">
        <v>491</v>
      </c>
      <c r="D104" s="6"/>
      <c r="E104" s="6">
        <v>50000</v>
      </c>
      <c r="F104" s="6">
        <v>50000</v>
      </c>
      <c r="G104" s="131" t="s">
        <v>0</v>
      </c>
    </row>
    <row r="105" spans="1:7" ht="12.75">
      <c r="A105" s="43"/>
      <c r="B105" s="26"/>
      <c r="C105" s="75" t="s">
        <v>363</v>
      </c>
      <c r="D105" s="6">
        <v>23850</v>
      </c>
      <c r="E105" s="6"/>
      <c r="F105" s="6"/>
      <c r="G105" s="131" t="s">
        <v>0</v>
      </c>
    </row>
    <row r="106" spans="1:7" ht="12.75">
      <c r="A106" s="43"/>
      <c r="B106" s="26"/>
      <c r="C106" s="75" t="s">
        <v>488</v>
      </c>
      <c r="D106" s="6">
        <v>34950</v>
      </c>
      <c r="E106" s="6">
        <v>56000</v>
      </c>
      <c r="F106" s="6">
        <v>56000</v>
      </c>
      <c r="G106" s="131" t="s">
        <v>0</v>
      </c>
    </row>
    <row r="107" spans="1:7" ht="12.75">
      <c r="A107" s="43"/>
      <c r="B107" s="26"/>
      <c r="C107" s="75" t="s">
        <v>294</v>
      </c>
      <c r="D107" s="6">
        <v>715500</v>
      </c>
      <c r="E107" s="6"/>
      <c r="F107" s="6"/>
      <c r="G107" s="131" t="s">
        <v>0</v>
      </c>
    </row>
    <row r="108" spans="1:7" ht="12.75">
      <c r="A108" s="43"/>
      <c r="B108" s="26"/>
      <c r="C108" s="75" t="s">
        <v>492</v>
      </c>
      <c r="D108" s="6" t="s">
        <v>0</v>
      </c>
      <c r="E108" s="6">
        <v>100000</v>
      </c>
      <c r="F108" s="6">
        <v>100000</v>
      </c>
      <c r="G108" s="131"/>
    </row>
    <row r="109" spans="1:7" ht="12.75">
      <c r="A109" s="43"/>
      <c r="B109" s="26"/>
      <c r="C109" s="38" t="s">
        <v>5</v>
      </c>
      <c r="D109" s="9">
        <f>SUM(D87:D108)</f>
        <v>1749805</v>
      </c>
      <c r="E109" s="9">
        <f>SUM(E87:E108)</f>
        <v>3913856</v>
      </c>
      <c r="F109" s="9">
        <f>SUM(F87:F108)</f>
        <v>3835856</v>
      </c>
      <c r="G109" s="131">
        <f>PRODUCT(F109/D109)</f>
        <v>2.192161983763905</v>
      </c>
    </row>
    <row r="110" spans="2:7" ht="12.75">
      <c r="B110" s="20"/>
      <c r="C110" s="41" t="s">
        <v>18</v>
      </c>
      <c r="D110" s="196">
        <f>SUM(D80,D109,D85)</f>
        <v>4376884</v>
      </c>
      <c r="E110" s="196">
        <f>SUM(E80,E109,E85)</f>
        <v>3966256</v>
      </c>
      <c r="F110" s="196">
        <f>SUM(F80,F109,F85)</f>
        <v>3888256</v>
      </c>
      <c r="G110" s="131">
        <f>PRODUCT(F110/D110)</f>
        <v>0.888361674652561</v>
      </c>
    </row>
    <row r="111" spans="1:2" ht="18">
      <c r="A111" s="2" t="s">
        <v>116</v>
      </c>
      <c r="B111" s="20"/>
    </row>
    <row r="112" spans="1:7" ht="12.75">
      <c r="A112" s="135" t="s">
        <v>124</v>
      </c>
      <c r="B112" s="135" t="s">
        <v>2</v>
      </c>
      <c r="C112" s="136" t="s">
        <v>3</v>
      </c>
      <c r="D112" s="112" t="s">
        <v>318</v>
      </c>
      <c r="E112" s="112" t="s">
        <v>388</v>
      </c>
      <c r="F112" s="112" t="s">
        <v>385</v>
      </c>
      <c r="G112" s="192" t="s">
        <v>389</v>
      </c>
    </row>
    <row r="113" spans="1:7" ht="12.75">
      <c r="A113" s="45">
        <v>1</v>
      </c>
      <c r="B113" s="22">
        <v>2</v>
      </c>
      <c r="C113" s="22">
        <v>3</v>
      </c>
      <c r="D113" s="97">
        <v>4</v>
      </c>
      <c r="E113" s="97">
        <v>5</v>
      </c>
      <c r="F113" s="97">
        <v>6</v>
      </c>
      <c r="G113" s="160">
        <v>7</v>
      </c>
    </row>
    <row r="114" spans="1:7" s="81" customFormat="1" ht="12.75">
      <c r="A114" s="101">
        <v>63003</v>
      </c>
      <c r="B114" s="82"/>
      <c r="C114" s="102" t="s">
        <v>117</v>
      </c>
      <c r="D114" s="94"/>
      <c r="E114" s="94"/>
      <c r="F114" s="94"/>
      <c r="G114" s="131" t="s">
        <v>0</v>
      </c>
    </row>
    <row r="115" spans="1:7" s="81" customFormat="1" ht="22.5">
      <c r="A115" s="101"/>
      <c r="B115" s="156">
        <v>4330</v>
      </c>
      <c r="C115" s="161" t="s">
        <v>273</v>
      </c>
      <c r="D115" s="94"/>
      <c r="E115" s="94"/>
      <c r="F115" s="94"/>
      <c r="G115" s="131"/>
    </row>
    <row r="116" spans="1:7" s="81" customFormat="1" ht="12.75">
      <c r="A116" s="101"/>
      <c r="B116" s="82"/>
      <c r="C116" s="193" t="s">
        <v>485</v>
      </c>
      <c r="D116" s="94"/>
      <c r="E116" s="150">
        <v>70000</v>
      </c>
      <c r="F116" s="150">
        <v>70000</v>
      </c>
      <c r="G116" s="131"/>
    </row>
    <row r="117" spans="1:7" s="81" customFormat="1" ht="12.75">
      <c r="A117" s="101"/>
      <c r="B117" s="193">
        <v>4170</v>
      </c>
      <c r="C117" s="156" t="s">
        <v>125</v>
      </c>
      <c r="D117" s="150">
        <v>9600</v>
      </c>
      <c r="E117" s="150">
        <v>14640</v>
      </c>
      <c r="F117" s="150">
        <v>14640</v>
      </c>
      <c r="G117" s="131"/>
    </row>
    <row r="118" spans="1:7" s="81" customFormat="1" ht="12.75">
      <c r="A118" s="101"/>
      <c r="B118" s="193"/>
      <c r="C118" s="156" t="s">
        <v>519</v>
      </c>
      <c r="D118" s="150"/>
      <c r="E118" s="150">
        <v>10300</v>
      </c>
      <c r="F118" s="150"/>
      <c r="G118" s="131"/>
    </row>
    <row r="119" spans="1:7" s="81" customFormat="1" ht="12.75">
      <c r="A119" s="101"/>
      <c r="B119" s="193">
        <v>4210</v>
      </c>
      <c r="C119" s="156" t="s">
        <v>12</v>
      </c>
      <c r="D119" s="150">
        <v>15000</v>
      </c>
      <c r="E119" s="150">
        <v>5000</v>
      </c>
      <c r="F119" s="150"/>
      <c r="G119" s="131"/>
    </row>
    <row r="120" spans="1:7" s="81" customFormat="1" ht="12.75">
      <c r="A120" s="101"/>
      <c r="B120" s="193"/>
      <c r="C120" s="156" t="s">
        <v>493</v>
      </c>
      <c r="D120" s="150"/>
      <c r="E120" s="150">
        <v>2520</v>
      </c>
      <c r="F120" s="150">
        <v>2520</v>
      </c>
      <c r="G120" s="131"/>
    </row>
    <row r="121" spans="1:7" s="81" customFormat="1" ht="12.75">
      <c r="A121" s="101"/>
      <c r="B121" s="193"/>
      <c r="C121" s="156" t="s">
        <v>190</v>
      </c>
      <c r="D121" s="150" t="s">
        <v>0</v>
      </c>
      <c r="E121" s="150">
        <v>7480</v>
      </c>
      <c r="F121" s="150">
        <v>7480</v>
      </c>
      <c r="G121" s="131"/>
    </row>
    <row r="122" spans="1:7" s="81" customFormat="1" ht="12.75">
      <c r="A122" s="101"/>
      <c r="B122" s="193">
        <v>4260</v>
      </c>
      <c r="C122" s="156" t="s">
        <v>13</v>
      </c>
      <c r="D122" s="150">
        <v>20000</v>
      </c>
      <c r="E122" s="150">
        <v>32000</v>
      </c>
      <c r="F122" s="150">
        <v>20000</v>
      </c>
      <c r="G122" s="131"/>
    </row>
    <row r="123" spans="1:7" s="81" customFormat="1" ht="12.75">
      <c r="A123" s="101"/>
      <c r="B123" s="193"/>
      <c r="C123" s="156" t="s">
        <v>165</v>
      </c>
      <c r="D123" s="150"/>
      <c r="E123" s="150"/>
      <c r="F123" s="150"/>
      <c r="G123" s="131"/>
    </row>
    <row r="124" spans="1:7" s="81" customFormat="1" ht="12.75">
      <c r="A124" s="101"/>
      <c r="B124" s="193"/>
      <c r="C124" s="156" t="s">
        <v>218</v>
      </c>
      <c r="D124" s="150"/>
      <c r="E124" s="150"/>
      <c r="F124" s="150"/>
      <c r="G124" s="131"/>
    </row>
    <row r="125" spans="1:7" s="81" customFormat="1" ht="12.75">
      <c r="A125" s="101"/>
      <c r="B125" s="193">
        <v>4360</v>
      </c>
      <c r="C125" s="75" t="s">
        <v>277</v>
      </c>
      <c r="D125" s="150">
        <v>700</v>
      </c>
      <c r="E125" s="150">
        <v>1200</v>
      </c>
      <c r="F125" s="150">
        <v>1000</v>
      </c>
      <c r="G125" s="131"/>
    </row>
    <row r="126" spans="1:7" s="81" customFormat="1" ht="12.75">
      <c r="A126" s="101"/>
      <c r="B126" s="193">
        <v>4520</v>
      </c>
      <c r="C126" s="156" t="s">
        <v>215</v>
      </c>
      <c r="D126" s="150">
        <v>3163</v>
      </c>
      <c r="E126" s="150">
        <v>3163</v>
      </c>
      <c r="F126" s="150">
        <v>3163</v>
      </c>
      <c r="G126" s="131"/>
    </row>
    <row r="127" spans="1:7" s="81" customFormat="1" ht="12.75">
      <c r="A127" s="101"/>
      <c r="B127" s="149">
        <v>4300</v>
      </c>
      <c r="C127" s="156" t="s">
        <v>15</v>
      </c>
      <c r="D127" s="150">
        <v>103400</v>
      </c>
      <c r="E127" s="150">
        <v>80000</v>
      </c>
      <c r="F127" s="150">
        <v>70000</v>
      </c>
      <c r="G127" s="131" t="s">
        <v>0</v>
      </c>
    </row>
    <row r="128" spans="1:7" s="81" customFormat="1" ht="12.75">
      <c r="A128" s="101"/>
      <c r="B128" s="149"/>
      <c r="C128" s="156" t="s">
        <v>368</v>
      </c>
      <c r="D128" s="150" t="s">
        <v>0</v>
      </c>
      <c r="E128" s="150">
        <v>1200</v>
      </c>
      <c r="F128" s="150"/>
      <c r="G128" s="131"/>
    </row>
    <row r="129" spans="1:7" s="81" customFormat="1" ht="12.75">
      <c r="A129" s="101"/>
      <c r="B129" s="149"/>
      <c r="C129" s="156" t="s">
        <v>369</v>
      </c>
      <c r="D129" s="150" t="s">
        <v>0</v>
      </c>
      <c r="E129" s="150"/>
      <c r="F129" s="150"/>
      <c r="G129" s="131"/>
    </row>
    <row r="130" spans="1:7" s="81" customFormat="1" ht="12.75">
      <c r="A130" s="101"/>
      <c r="B130" s="149"/>
      <c r="C130" s="156" t="s">
        <v>310</v>
      </c>
      <c r="D130" s="150"/>
      <c r="E130" s="150"/>
      <c r="F130" s="150"/>
      <c r="G130" s="131"/>
    </row>
    <row r="131" spans="1:7" s="81" customFormat="1" ht="12.75">
      <c r="A131" s="101"/>
      <c r="B131" s="149"/>
      <c r="C131" s="156" t="s">
        <v>307</v>
      </c>
      <c r="D131" s="150" t="s">
        <v>0</v>
      </c>
      <c r="E131" s="150">
        <v>48000</v>
      </c>
      <c r="F131" s="150"/>
      <c r="G131" s="131"/>
    </row>
    <row r="132" spans="1:7" s="81" customFormat="1" ht="12.75">
      <c r="A132" s="101" t="s">
        <v>0</v>
      </c>
      <c r="B132" s="149">
        <v>4430</v>
      </c>
      <c r="C132" s="156" t="s">
        <v>27</v>
      </c>
      <c r="D132" s="150">
        <v>5000</v>
      </c>
      <c r="E132" s="150">
        <v>3000</v>
      </c>
      <c r="F132" s="150">
        <v>3000</v>
      </c>
      <c r="G132" s="131"/>
    </row>
    <row r="133" spans="1:7" s="81" customFormat="1" ht="12.75">
      <c r="A133" s="198" t="s">
        <v>0</v>
      </c>
      <c r="B133" s="149"/>
      <c r="C133" s="156" t="s">
        <v>309</v>
      </c>
      <c r="D133" s="150" t="s">
        <v>0</v>
      </c>
      <c r="E133" s="150">
        <v>2000</v>
      </c>
      <c r="F133" s="150"/>
      <c r="G133" s="131"/>
    </row>
    <row r="134" spans="1:7" s="81" customFormat="1" ht="12.75">
      <c r="A134" s="101"/>
      <c r="B134" s="149"/>
      <c r="C134" s="156" t="s">
        <v>308</v>
      </c>
      <c r="D134" s="150"/>
      <c r="E134" s="150"/>
      <c r="F134" s="150"/>
      <c r="G134" s="131"/>
    </row>
    <row r="135" spans="1:7" s="81" customFormat="1" ht="12.75">
      <c r="A135" s="1"/>
      <c r="B135" s="20"/>
      <c r="C135" s="41" t="s">
        <v>118</v>
      </c>
      <c r="D135" s="61">
        <f>SUM(D114:D134)</f>
        <v>156863</v>
      </c>
      <c r="E135" s="61">
        <f>SUM(E114:E134)</f>
        <v>280503</v>
      </c>
      <c r="F135" s="61">
        <f>SUM(F114:F134)</f>
        <v>191803</v>
      </c>
      <c r="G135" s="131">
        <f>PRODUCT(F135/D135)</f>
        <v>1.2227421380440258</v>
      </c>
    </row>
    <row r="136" spans="1:7" s="81" customFormat="1" ht="18">
      <c r="A136" s="2" t="s">
        <v>19</v>
      </c>
      <c r="B136" s="20"/>
      <c r="C136" s="20"/>
      <c r="D136"/>
      <c r="E136"/>
      <c r="F136"/>
      <c r="G136"/>
    </row>
    <row r="137" spans="1:7" ht="12.75">
      <c r="A137" s="135" t="s">
        <v>124</v>
      </c>
      <c r="B137" s="135" t="s">
        <v>2</v>
      </c>
      <c r="C137" s="136" t="s">
        <v>3</v>
      </c>
      <c r="D137" s="112" t="s">
        <v>318</v>
      </c>
      <c r="E137" s="112" t="s">
        <v>388</v>
      </c>
      <c r="F137" s="112" t="s">
        <v>385</v>
      </c>
      <c r="G137" s="192" t="s">
        <v>389</v>
      </c>
    </row>
    <row r="138" spans="1:7" ht="12.75">
      <c r="A138" s="45">
        <v>1</v>
      </c>
      <c r="B138" s="22">
        <v>2</v>
      </c>
      <c r="C138" s="22">
        <v>3</v>
      </c>
      <c r="D138" s="97">
        <v>4</v>
      </c>
      <c r="E138" s="97">
        <v>5</v>
      </c>
      <c r="F138" s="97">
        <v>6</v>
      </c>
      <c r="G138" s="160">
        <v>7</v>
      </c>
    </row>
    <row r="139" spans="1:7" ht="25.5">
      <c r="A139" s="44">
        <v>70004</v>
      </c>
      <c r="B139" s="25" t="s">
        <v>0</v>
      </c>
      <c r="C139" s="28" t="s">
        <v>102</v>
      </c>
      <c r="D139" s="71"/>
      <c r="E139" s="71"/>
      <c r="F139" s="71"/>
      <c r="G139" s="131" t="s">
        <v>0</v>
      </c>
    </row>
    <row r="140" spans="1:7" ht="12.75">
      <c r="A140" s="62"/>
      <c r="B140" s="23">
        <v>3020</v>
      </c>
      <c r="C140" s="75" t="s">
        <v>148</v>
      </c>
      <c r="D140" s="71">
        <v>1500</v>
      </c>
      <c r="E140" s="71">
        <v>1500</v>
      </c>
      <c r="F140" s="71">
        <v>1500</v>
      </c>
      <c r="G140" s="131" t="s">
        <v>0</v>
      </c>
    </row>
    <row r="141" spans="1:7" ht="12.75">
      <c r="A141" s="46" t="s">
        <v>0</v>
      </c>
      <c r="B141" s="26">
        <v>4010</v>
      </c>
      <c r="C141" s="75" t="s">
        <v>21</v>
      </c>
      <c r="D141" s="6">
        <v>264600</v>
      </c>
      <c r="E141" s="6">
        <v>272200</v>
      </c>
      <c r="F141" s="6">
        <v>272200</v>
      </c>
      <c r="G141" s="131" t="s">
        <v>0</v>
      </c>
    </row>
    <row r="142" spans="1:7" ht="12.75">
      <c r="A142" s="46" t="s">
        <v>0</v>
      </c>
      <c r="B142" s="26">
        <v>4040</v>
      </c>
      <c r="C142" s="75" t="s">
        <v>22</v>
      </c>
      <c r="D142" s="6">
        <v>21400</v>
      </c>
      <c r="E142" s="6">
        <v>21700</v>
      </c>
      <c r="F142" s="6">
        <v>21700</v>
      </c>
      <c r="G142" s="131" t="s">
        <v>0</v>
      </c>
    </row>
    <row r="143" spans="1:7" ht="12.75">
      <c r="A143" s="46"/>
      <c r="B143" s="26">
        <v>4110</v>
      </c>
      <c r="C143" s="75" t="s">
        <v>23</v>
      </c>
      <c r="D143" s="6">
        <v>54000</v>
      </c>
      <c r="E143" s="6">
        <v>55600</v>
      </c>
      <c r="F143" s="6">
        <v>55600</v>
      </c>
      <c r="G143" s="131" t="s">
        <v>0</v>
      </c>
    </row>
    <row r="144" spans="1:7" ht="12.75">
      <c r="A144" s="46"/>
      <c r="B144" s="26">
        <v>4120</v>
      </c>
      <c r="C144" s="75" t="s">
        <v>24</v>
      </c>
      <c r="D144" s="6">
        <v>7900</v>
      </c>
      <c r="E144" s="6">
        <v>7900</v>
      </c>
      <c r="F144" s="6">
        <v>7900</v>
      </c>
      <c r="G144" s="131" t="s">
        <v>0</v>
      </c>
    </row>
    <row r="145" spans="1:7" ht="12.75">
      <c r="A145" s="46"/>
      <c r="B145" s="26">
        <v>4170</v>
      </c>
      <c r="C145" s="75" t="s">
        <v>125</v>
      </c>
      <c r="D145" s="6">
        <v>18000</v>
      </c>
      <c r="E145" s="6">
        <v>22000</v>
      </c>
      <c r="F145" s="6">
        <v>22000</v>
      </c>
      <c r="G145" s="131" t="s">
        <v>0</v>
      </c>
    </row>
    <row r="146" spans="1:7" ht="12.75">
      <c r="A146" s="46" t="s">
        <v>0</v>
      </c>
      <c r="B146" s="26">
        <v>4210</v>
      </c>
      <c r="C146" s="75" t="s">
        <v>12</v>
      </c>
      <c r="D146" s="6">
        <v>31000</v>
      </c>
      <c r="E146" s="6"/>
      <c r="F146" s="6"/>
      <c r="G146" s="131" t="s">
        <v>0</v>
      </c>
    </row>
    <row r="147" spans="1:7" ht="12.75">
      <c r="A147" s="46"/>
      <c r="B147" s="26"/>
      <c r="C147" s="75" t="s">
        <v>216</v>
      </c>
      <c r="D147" s="6" t="s">
        <v>0</v>
      </c>
      <c r="E147" s="6">
        <v>15000</v>
      </c>
      <c r="F147" s="6">
        <v>10000</v>
      </c>
      <c r="G147" s="131" t="s">
        <v>0</v>
      </c>
    </row>
    <row r="148" spans="1:7" ht="12.75">
      <c r="A148" s="46"/>
      <c r="B148" s="26"/>
      <c r="C148" s="75" t="s">
        <v>190</v>
      </c>
      <c r="D148" s="6" t="s">
        <v>0</v>
      </c>
      <c r="E148" s="6">
        <v>12000</v>
      </c>
      <c r="F148" s="6">
        <v>10000</v>
      </c>
      <c r="G148" s="131" t="s">
        <v>0</v>
      </c>
    </row>
    <row r="149" spans="1:7" ht="12.75">
      <c r="A149" s="46"/>
      <c r="B149" s="26"/>
      <c r="C149" s="75" t="s">
        <v>465</v>
      </c>
      <c r="D149" s="6" t="s">
        <v>0</v>
      </c>
      <c r="E149" s="6">
        <v>5000</v>
      </c>
      <c r="F149" s="6">
        <v>5000</v>
      </c>
      <c r="G149" s="131" t="s">
        <v>0</v>
      </c>
    </row>
    <row r="150" spans="1:7" ht="22.5">
      <c r="A150" s="46"/>
      <c r="B150" s="26"/>
      <c r="C150" s="75" t="s">
        <v>464</v>
      </c>
      <c r="D150" s="6"/>
      <c r="E150" s="6">
        <v>15000</v>
      </c>
      <c r="F150" s="6">
        <v>10000</v>
      </c>
      <c r="G150" s="131"/>
    </row>
    <row r="151" spans="1:7" ht="12.75">
      <c r="A151" s="46"/>
      <c r="B151" s="26">
        <v>4260</v>
      </c>
      <c r="C151" s="75" t="s">
        <v>131</v>
      </c>
      <c r="D151" s="6">
        <v>100000</v>
      </c>
      <c r="E151" s="6"/>
      <c r="F151" s="6" t="s">
        <v>0</v>
      </c>
      <c r="G151" s="131" t="s">
        <v>0</v>
      </c>
    </row>
    <row r="152" spans="1:7" ht="12.75">
      <c r="A152" s="46"/>
      <c r="B152" s="26"/>
      <c r="C152" s="75" t="s">
        <v>165</v>
      </c>
      <c r="D152" s="6" t="s">
        <v>0</v>
      </c>
      <c r="E152" s="6">
        <v>65000</v>
      </c>
      <c r="F152" s="6">
        <v>60000</v>
      </c>
      <c r="G152" s="131" t="s">
        <v>0</v>
      </c>
    </row>
    <row r="153" spans="1:7" ht="12.75">
      <c r="A153" s="46"/>
      <c r="B153" s="26"/>
      <c r="C153" s="75" t="s">
        <v>164</v>
      </c>
      <c r="D153" s="6" t="s">
        <v>0</v>
      </c>
      <c r="E153" s="6">
        <v>55000</v>
      </c>
      <c r="F153" s="6">
        <v>50000</v>
      </c>
      <c r="G153" s="131" t="s">
        <v>0</v>
      </c>
    </row>
    <row r="154" spans="1:7" ht="12.75">
      <c r="A154" s="46"/>
      <c r="B154" s="26">
        <v>4270</v>
      </c>
      <c r="C154" s="75" t="s">
        <v>14</v>
      </c>
      <c r="D154" s="6">
        <v>121000</v>
      </c>
      <c r="E154" s="6"/>
      <c r="F154" s="6"/>
      <c r="G154" s="131" t="s">
        <v>0</v>
      </c>
    </row>
    <row r="155" spans="1:7" ht="12.75">
      <c r="A155" s="46"/>
      <c r="B155" s="26"/>
      <c r="C155" s="75" t="s">
        <v>339</v>
      </c>
      <c r="D155" s="6" t="s">
        <v>0</v>
      </c>
      <c r="E155" s="6">
        <v>15000</v>
      </c>
      <c r="F155" s="6">
        <v>10000</v>
      </c>
      <c r="G155" s="131" t="s">
        <v>0</v>
      </c>
    </row>
    <row r="156" spans="1:7" ht="12.75">
      <c r="A156" s="46"/>
      <c r="B156" s="26"/>
      <c r="C156" s="75" t="s">
        <v>466</v>
      </c>
      <c r="D156" s="6" t="s">
        <v>0</v>
      </c>
      <c r="E156" s="6">
        <v>50000</v>
      </c>
      <c r="F156" s="6">
        <v>40000</v>
      </c>
      <c r="G156" s="131" t="s">
        <v>0</v>
      </c>
    </row>
    <row r="157" spans="1:7" ht="12.75">
      <c r="A157" s="46"/>
      <c r="B157" s="26"/>
      <c r="C157" s="75" t="s">
        <v>340</v>
      </c>
      <c r="D157" s="6" t="s">
        <v>0</v>
      </c>
      <c r="E157" s="6">
        <v>100000</v>
      </c>
      <c r="F157" s="6" t="s">
        <v>0</v>
      </c>
      <c r="G157" s="131" t="s">
        <v>0</v>
      </c>
    </row>
    <row r="158" spans="1:7" ht="12.75">
      <c r="A158" s="180" t="s">
        <v>217</v>
      </c>
      <c r="B158" s="26">
        <v>4280</v>
      </c>
      <c r="C158" s="75" t="s">
        <v>25</v>
      </c>
      <c r="D158" s="6">
        <v>500</v>
      </c>
      <c r="E158" s="6">
        <v>1300</v>
      </c>
      <c r="F158" s="6">
        <v>1300</v>
      </c>
      <c r="G158" s="131" t="s">
        <v>0</v>
      </c>
    </row>
    <row r="159" spans="1:7" ht="12.75">
      <c r="A159" s="46"/>
      <c r="B159" s="26">
        <v>4300</v>
      </c>
      <c r="C159" s="75" t="s">
        <v>15</v>
      </c>
      <c r="D159" s="71">
        <v>47000</v>
      </c>
      <c r="E159" s="71"/>
      <c r="F159" s="71"/>
      <c r="G159" s="131" t="s">
        <v>0</v>
      </c>
    </row>
    <row r="160" spans="1:7" ht="22.5">
      <c r="A160" s="46"/>
      <c r="B160" s="26"/>
      <c r="C160" s="75" t="s">
        <v>271</v>
      </c>
      <c r="D160" s="71" t="s">
        <v>0</v>
      </c>
      <c r="E160" s="71">
        <v>3000</v>
      </c>
      <c r="F160" s="71">
        <v>3000</v>
      </c>
      <c r="G160" s="131" t="s">
        <v>0</v>
      </c>
    </row>
    <row r="161" spans="1:7" ht="12.75">
      <c r="A161" s="46"/>
      <c r="B161" s="26"/>
      <c r="C161" s="75" t="s">
        <v>467</v>
      </c>
      <c r="D161" s="71"/>
      <c r="E161" s="71">
        <v>5000</v>
      </c>
      <c r="F161" s="71">
        <v>5000</v>
      </c>
      <c r="G161" s="131"/>
    </row>
    <row r="162" spans="1:7" ht="12.75">
      <c r="A162" s="46"/>
      <c r="B162" s="26"/>
      <c r="C162" s="75" t="s">
        <v>468</v>
      </c>
      <c r="D162" s="71" t="s">
        <v>0</v>
      </c>
      <c r="E162" s="71">
        <v>4000</v>
      </c>
      <c r="F162" s="71">
        <v>4000</v>
      </c>
      <c r="G162" s="131" t="s">
        <v>0</v>
      </c>
    </row>
    <row r="163" spans="1:7" ht="12.75">
      <c r="A163" s="46"/>
      <c r="B163" s="26"/>
      <c r="C163" s="75" t="s">
        <v>469</v>
      </c>
      <c r="D163" s="71" t="s">
        <v>0</v>
      </c>
      <c r="E163" s="71">
        <v>5000</v>
      </c>
      <c r="F163" s="71">
        <v>5000</v>
      </c>
      <c r="G163" s="131" t="s">
        <v>0</v>
      </c>
    </row>
    <row r="164" spans="1:7" ht="12.75">
      <c r="A164" s="46"/>
      <c r="B164" s="26"/>
      <c r="C164" s="75" t="s">
        <v>470</v>
      </c>
      <c r="D164" s="71" t="s">
        <v>0</v>
      </c>
      <c r="E164" s="71">
        <v>2000</v>
      </c>
      <c r="F164" s="71">
        <v>2000</v>
      </c>
      <c r="G164" s="131" t="s">
        <v>0</v>
      </c>
    </row>
    <row r="165" spans="1:7" ht="12.75">
      <c r="A165" s="46"/>
      <c r="B165" s="26"/>
      <c r="C165" s="75" t="s">
        <v>471</v>
      </c>
      <c r="D165" s="71" t="s">
        <v>0</v>
      </c>
      <c r="E165" s="71">
        <v>5600</v>
      </c>
      <c r="F165" s="71">
        <v>5600</v>
      </c>
      <c r="G165" s="131" t="s">
        <v>0</v>
      </c>
    </row>
    <row r="166" spans="1:7" ht="12.75">
      <c r="A166" s="46"/>
      <c r="B166" s="26"/>
      <c r="C166" s="75" t="s">
        <v>472</v>
      </c>
      <c r="D166" s="71" t="s">
        <v>0</v>
      </c>
      <c r="E166" s="71">
        <v>30000</v>
      </c>
      <c r="F166" s="71">
        <v>25000</v>
      </c>
      <c r="G166" s="131" t="s">
        <v>0</v>
      </c>
    </row>
    <row r="167" spans="1:7" ht="12.75">
      <c r="A167" s="46"/>
      <c r="B167" s="26"/>
      <c r="C167" s="75" t="s">
        <v>473</v>
      </c>
      <c r="D167" s="71" t="s">
        <v>0</v>
      </c>
      <c r="E167" s="71">
        <v>12000</v>
      </c>
      <c r="F167" s="71">
        <v>12000</v>
      </c>
      <c r="G167" s="131" t="s">
        <v>0</v>
      </c>
    </row>
    <row r="168" spans="1:7" ht="12.75">
      <c r="A168" s="46"/>
      <c r="B168" s="26">
        <v>4360</v>
      </c>
      <c r="C168" s="75" t="s">
        <v>278</v>
      </c>
      <c r="D168" s="71">
        <v>5000</v>
      </c>
      <c r="E168" s="71">
        <v>4000</v>
      </c>
      <c r="F168" s="71">
        <v>4000</v>
      </c>
      <c r="G168" s="131" t="s">
        <v>0</v>
      </c>
    </row>
    <row r="169" spans="1:7" ht="12.75">
      <c r="A169" s="46"/>
      <c r="B169" s="26">
        <v>4590</v>
      </c>
      <c r="C169" s="75" t="s">
        <v>196</v>
      </c>
      <c r="D169" s="71">
        <v>15000</v>
      </c>
      <c r="E169" s="71">
        <v>15000</v>
      </c>
      <c r="F169" s="71">
        <v>15000</v>
      </c>
      <c r="G169" s="131" t="s">
        <v>0</v>
      </c>
    </row>
    <row r="170" spans="1:7" ht="12.75">
      <c r="A170" s="46"/>
      <c r="B170" s="26">
        <v>4700</v>
      </c>
      <c r="C170" s="75" t="s">
        <v>145</v>
      </c>
      <c r="D170" s="71">
        <v>3500</v>
      </c>
      <c r="E170" s="71">
        <v>5500</v>
      </c>
      <c r="F170" s="71">
        <v>5500</v>
      </c>
      <c r="G170" s="131" t="s">
        <v>0</v>
      </c>
    </row>
    <row r="171" spans="1:7" ht="12.75">
      <c r="A171" s="46"/>
      <c r="B171" s="26">
        <v>4410</v>
      </c>
      <c r="C171" s="75" t="s">
        <v>26</v>
      </c>
      <c r="D171" s="6">
        <v>1200</v>
      </c>
      <c r="E171" s="6">
        <v>1500</v>
      </c>
      <c r="F171" s="6">
        <v>1500</v>
      </c>
      <c r="G171" s="131" t="s">
        <v>0</v>
      </c>
    </row>
    <row r="172" spans="1:7" ht="12.75">
      <c r="A172" s="46"/>
      <c r="B172" s="26">
        <v>4430</v>
      </c>
      <c r="C172" s="75" t="s">
        <v>202</v>
      </c>
      <c r="D172" s="6">
        <v>8000</v>
      </c>
      <c r="E172" s="6">
        <v>8000</v>
      </c>
      <c r="F172" s="6">
        <v>8000</v>
      </c>
      <c r="G172" s="131" t="s">
        <v>0</v>
      </c>
    </row>
    <row r="173" spans="1:7" ht="12.75">
      <c r="A173" s="46"/>
      <c r="B173" s="26"/>
      <c r="C173" s="75" t="s">
        <v>203</v>
      </c>
      <c r="D173" s="6" t="s">
        <v>0</v>
      </c>
      <c r="E173" s="6"/>
      <c r="F173" s="6"/>
      <c r="G173" s="131" t="s">
        <v>0</v>
      </c>
    </row>
    <row r="174" spans="1:7" ht="12.75">
      <c r="A174" s="46"/>
      <c r="B174" s="26"/>
      <c r="C174" s="75" t="s">
        <v>254</v>
      </c>
      <c r="D174" s="6" t="s">
        <v>0</v>
      </c>
      <c r="E174" s="6"/>
      <c r="F174" s="6"/>
      <c r="G174" s="131" t="s">
        <v>0</v>
      </c>
    </row>
    <row r="175" spans="1:7" ht="12.75">
      <c r="A175" s="46"/>
      <c r="B175" s="26">
        <v>4440</v>
      </c>
      <c r="C175" s="75" t="s">
        <v>28</v>
      </c>
      <c r="D175" s="6">
        <v>12920</v>
      </c>
      <c r="E175" s="6">
        <v>15000</v>
      </c>
      <c r="F175" s="6">
        <v>15000</v>
      </c>
      <c r="G175" s="131" t="s">
        <v>0</v>
      </c>
    </row>
    <row r="176" spans="1:7" ht="12.75">
      <c r="A176" s="46"/>
      <c r="B176" s="26">
        <v>4480</v>
      </c>
      <c r="C176" s="75" t="s">
        <v>214</v>
      </c>
      <c r="D176" s="6">
        <v>22000</v>
      </c>
      <c r="E176" s="6">
        <v>22000</v>
      </c>
      <c r="F176" s="6">
        <v>22000</v>
      </c>
      <c r="G176" s="131" t="s">
        <v>0</v>
      </c>
    </row>
    <row r="177" spans="1:7" ht="12.75">
      <c r="A177" s="46"/>
      <c r="B177" s="26">
        <v>6050</v>
      </c>
      <c r="C177" s="75" t="s">
        <v>108</v>
      </c>
      <c r="D177" s="6" t="s">
        <v>0</v>
      </c>
      <c r="E177" s="6"/>
      <c r="F177" s="6"/>
      <c r="G177" s="131" t="s">
        <v>0</v>
      </c>
    </row>
    <row r="178" spans="1:7" ht="12.75">
      <c r="A178" s="46"/>
      <c r="B178" s="26"/>
      <c r="C178" s="75" t="s">
        <v>342</v>
      </c>
      <c r="D178" s="6" t="s">
        <v>0</v>
      </c>
      <c r="E178" s="6"/>
      <c r="F178" s="6"/>
      <c r="G178" s="131" t="s">
        <v>0</v>
      </c>
    </row>
    <row r="179" spans="1:7" ht="12.75">
      <c r="A179" s="46"/>
      <c r="B179" s="26"/>
      <c r="C179" s="75" t="s">
        <v>341</v>
      </c>
      <c r="D179" s="6">
        <v>5000</v>
      </c>
      <c r="E179" s="6"/>
      <c r="F179" s="6"/>
      <c r="G179" s="131" t="s">
        <v>0</v>
      </c>
    </row>
    <row r="180" spans="1:7" ht="12.75">
      <c r="A180" s="46"/>
      <c r="B180" s="26"/>
      <c r="C180" s="34" t="s">
        <v>29</v>
      </c>
      <c r="D180" s="9">
        <f>SUM(D139:D179)</f>
        <v>739520</v>
      </c>
      <c r="E180" s="9">
        <f>SUM(E139:E179)</f>
        <v>851800</v>
      </c>
      <c r="F180" s="9">
        <f>SUM(F139:F179)</f>
        <v>709800</v>
      </c>
      <c r="G180" s="131">
        <f>PRODUCT(F180/D180)</f>
        <v>0.9598117697966249</v>
      </c>
    </row>
    <row r="181" spans="1:7" ht="12.75">
      <c r="A181" s="46"/>
      <c r="B181" s="26"/>
      <c r="C181" s="34"/>
      <c r="D181" s="9"/>
      <c r="E181" s="9"/>
      <c r="F181" s="9"/>
      <c r="G181" s="131" t="s">
        <v>0</v>
      </c>
    </row>
    <row r="182" spans="1:7" ht="12.75">
      <c r="A182" s="44">
        <v>70005</v>
      </c>
      <c r="B182" s="27" t="s">
        <v>0</v>
      </c>
      <c r="C182" s="100" t="s">
        <v>30</v>
      </c>
      <c r="D182" s="72"/>
      <c r="E182" s="72"/>
      <c r="F182" s="72"/>
      <c r="G182" s="131" t="s">
        <v>0</v>
      </c>
    </row>
    <row r="183" spans="1:7" ht="12.75">
      <c r="A183" s="44"/>
      <c r="B183" s="27">
        <v>4300</v>
      </c>
      <c r="C183" s="178" t="s">
        <v>15</v>
      </c>
      <c r="D183" s="72">
        <v>20000</v>
      </c>
      <c r="E183" s="72">
        <v>8000</v>
      </c>
      <c r="F183" s="72">
        <v>8000</v>
      </c>
      <c r="G183" s="131" t="s">
        <v>0</v>
      </c>
    </row>
    <row r="184" spans="1:7" ht="25.5">
      <c r="A184" s="44"/>
      <c r="B184" s="27">
        <v>4590</v>
      </c>
      <c r="C184" s="178" t="s">
        <v>188</v>
      </c>
      <c r="D184" s="72">
        <v>5167</v>
      </c>
      <c r="E184" s="72">
        <v>25000</v>
      </c>
      <c r="F184" s="72">
        <v>25000</v>
      </c>
      <c r="G184" s="131" t="s">
        <v>0</v>
      </c>
    </row>
    <row r="185" spans="1:7" ht="22.5">
      <c r="A185" s="44"/>
      <c r="B185" s="27">
        <v>4600</v>
      </c>
      <c r="C185" s="33" t="s">
        <v>248</v>
      </c>
      <c r="D185" s="72">
        <v>111833</v>
      </c>
      <c r="E185" s="72">
        <v>13000</v>
      </c>
      <c r="F185" s="72">
        <v>13000</v>
      </c>
      <c r="G185" s="131" t="s">
        <v>0</v>
      </c>
    </row>
    <row r="186" spans="1:7" ht="12.75">
      <c r="A186" s="44"/>
      <c r="B186" s="27"/>
      <c r="C186" s="33" t="s">
        <v>516</v>
      </c>
      <c r="D186" s="72"/>
      <c r="E186" s="72">
        <v>190466</v>
      </c>
      <c r="F186" s="72">
        <v>190466</v>
      </c>
      <c r="G186" s="131"/>
    </row>
    <row r="187" spans="1:7" ht="12.75">
      <c r="A187" s="4"/>
      <c r="B187" s="27"/>
      <c r="C187" s="35" t="s">
        <v>5</v>
      </c>
      <c r="D187" s="10">
        <f>SUM(D183:D185)</f>
        <v>137000</v>
      </c>
      <c r="E187" s="10">
        <f>SUM(E183:E186)</f>
        <v>236466</v>
      </c>
      <c r="F187" s="10">
        <f>SUM(F183:F186)</f>
        <v>236466</v>
      </c>
      <c r="G187" s="131">
        <f>PRODUCT(F187/D187)</f>
        <v>1.726029197080292</v>
      </c>
    </row>
    <row r="188" spans="1:7" ht="12.75">
      <c r="A188" s="39"/>
      <c r="B188" s="40"/>
      <c r="C188" s="41" t="s">
        <v>31</v>
      </c>
      <c r="D188" s="10">
        <f>SUM(D180,D187,)</f>
        <v>876520</v>
      </c>
      <c r="E188" s="10">
        <f>SUM(E180,E187,)</f>
        <v>1088266</v>
      </c>
      <c r="F188" s="10">
        <f>SUM(F180,F187,)</f>
        <v>946266</v>
      </c>
      <c r="G188" s="131">
        <f>PRODUCT(F188/D188)</f>
        <v>1.0795714872450144</v>
      </c>
    </row>
    <row r="189" spans="1:3" ht="12.75">
      <c r="A189" s="3"/>
      <c r="B189" s="24"/>
      <c r="C189" s="16"/>
    </row>
    <row r="190" spans="1:3" ht="20.25">
      <c r="A190" s="65" t="s">
        <v>32</v>
      </c>
      <c r="B190" s="24"/>
      <c r="C190" s="16"/>
    </row>
    <row r="191" spans="1:3" ht="12.75">
      <c r="A191" s="3"/>
      <c r="B191" s="24"/>
      <c r="C191" s="16"/>
    </row>
    <row r="192" spans="1:7" ht="12.75">
      <c r="A192" s="135" t="s">
        <v>124</v>
      </c>
      <c r="B192" s="135" t="s">
        <v>2</v>
      </c>
      <c r="C192" s="136" t="s">
        <v>3</v>
      </c>
      <c r="D192" s="112" t="s">
        <v>318</v>
      </c>
      <c r="E192" s="112" t="s">
        <v>388</v>
      </c>
      <c r="F192" s="112" t="s">
        <v>385</v>
      </c>
      <c r="G192" s="192" t="s">
        <v>389</v>
      </c>
    </row>
    <row r="193" spans="1:7" ht="12.75">
      <c r="A193" s="45">
        <v>1</v>
      </c>
      <c r="B193" s="22">
        <v>2</v>
      </c>
      <c r="C193" s="22">
        <v>3</v>
      </c>
      <c r="D193" s="97">
        <v>4</v>
      </c>
      <c r="E193" s="97">
        <v>5</v>
      </c>
      <c r="F193" s="97">
        <v>6</v>
      </c>
      <c r="G193" s="160">
        <v>7</v>
      </c>
    </row>
    <row r="194" spans="1:7" ht="12.75">
      <c r="A194" s="62">
        <v>71004</v>
      </c>
      <c r="B194" s="23"/>
      <c r="C194" s="34" t="s">
        <v>212</v>
      </c>
      <c r="D194" s="88"/>
      <c r="E194" s="88"/>
      <c r="F194" s="88"/>
      <c r="G194" s="131" t="s">
        <v>0</v>
      </c>
    </row>
    <row r="195" spans="1:7" ht="12.75">
      <c r="A195" s="62"/>
      <c r="B195" s="23">
        <v>4300</v>
      </c>
      <c r="C195" s="161" t="s">
        <v>15</v>
      </c>
      <c r="D195" s="71"/>
      <c r="E195" s="71"/>
      <c r="F195" s="71"/>
      <c r="G195" s="131" t="s">
        <v>0</v>
      </c>
    </row>
    <row r="196" spans="1:7" ht="12.75">
      <c r="A196" s="62"/>
      <c r="B196" s="23"/>
      <c r="C196" s="161" t="s">
        <v>526</v>
      </c>
      <c r="D196" s="71">
        <v>147000</v>
      </c>
      <c r="E196" s="71">
        <v>179556</v>
      </c>
      <c r="F196" s="71">
        <v>152742</v>
      </c>
      <c r="G196" s="131"/>
    </row>
    <row r="197" spans="1:7" ht="12.75">
      <c r="A197" s="62"/>
      <c r="B197" s="23"/>
      <c r="C197" s="161" t="s">
        <v>530</v>
      </c>
      <c r="D197" s="71"/>
      <c r="E197" s="71"/>
      <c r="F197" s="71">
        <v>26814</v>
      </c>
      <c r="G197" s="131"/>
    </row>
    <row r="198" spans="1:7" ht="12.75">
      <c r="A198" s="62"/>
      <c r="B198" s="23"/>
      <c r="C198" s="34" t="s">
        <v>5</v>
      </c>
      <c r="D198" s="88">
        <f>SUM(D195:D196)</f>
        <v>147000</v>
      </c>
      <c r="E198" s="88">
        <f>SUM(E195:E196)</f>
        <v>179556</v>
      </c>
      <c r="F198" s="88">
        <f>SUM(F196:F197)</f>
        <v>179556</v>
      </c>
      <c r="G198" s="131">
        <f>PRODUCT(F198/D198)</f>
        <v>1.221469387755102</v>
      </c>
    </row>
    <row r="199" spans="1:7" ht="12.75">
      <c r="A199" s="62">
        <v>71012</v>
      </c>
      <c r="B199" s="23"/>
      <c r="C199" s="34" t="s">
        <v>525</v>
      </c>
      <c r="D199" s="88"/>
      <c r="E199" s="88"/>
      <c r="F199" s="88"/>
      <c r="G199" s="131"/>
    </row>
    <row r="200" spans="1:7" ht="12.75">
      <c r="A200" s="62"/>
      <c r="B200" s="23">
        <v>4300</v>
      </c>
      <c r="C200" s="161" t="s">
        <v>15</v>
      </c>
      <c r="D200" s="88"/>
      <c r="E200" s="71">
        <v>15000</v>
      </c>
      <c r="F200" s="71">
        <v>15000</v>
      </c>
      <c r="G200" s="131"/>
    </row>
    <row r="201" spans="1:7" ht="12.75">
      <c r="A201" s="62"/>
      <c r="B201" s="23"/>
      <c r="C201" s="34" t="s">
        <v>5</v>
      </c>
      <c r="D201" s="88">
        <f>SUM(D200)</f>
        <v>0</v>
      </c>
      <c r="E201" s="88">
        <f>SUM(E200)</f>
        <v>15000</v>
      </c>
      <c r="F201" s="88">
        <f>SUM(F200)</f>
        <v>15000</v>
      </c>
      <c r="G201" s="131"/>
    </row>
    <row r="202" spans="1:7" ht="12.75">
      <c r="A202" s="62">
        <v>71035</v>
      </c>
      <c r="B202" s="23"/>
      <c r="C202" s="28" t="s">
        <v>161</v>
      </c>
      <c r="D202" s="88"/>
      <c r="E202" s="88"/>
      <c r="F202" s="88"/>
      <c r="G202" s="131" t="s">
        <v>0</v>
      </c>
    </row>
    <row r="203" spans="1:7" ht="12.75">
      <c r="A203" s="62"/>
      <c r="B203" s="23">
        <v>4210</v>
      </c>
      <c r="C203" s="31" t="s">
        <v>236</v>
      </c>
      <c r="D203" s="71">
        <v>500</v>
      </c>
      <c r="E203" s="71">
        <v>0</v>
      </c>
      <c r="F203" s="71">
        <v>0</v>
      </c>
      <c r="G203" s="131" t="s">
        <v>0</v>
      </c>
    </row>
    <row r="204" spans="1:7" ht="12.75">
      <c r="A204" s="62"/>
      <c r="B204" s="23"/>
      <c r="C204" s="34" t="s">
        <v>5</v>
      </c>
      <c r="D204" s="88">
        <f>SUM(D203)</f>
        <v>500</v>
      </c>
      <c r="E204" s="88">
        <f>SUM(E203)</f>
        <v>0</v>
      </c>
      <c r="F204" s="88">
        <f>SUM(F203)</f>
        <v>0</v>
      </c>
      <c r="G204" s="131">
        <f>PRODUCT(F204/D204)</f>
        <v>0</v>
      </c>
    </row>
    <row r="205" spans="1:7" ht="12.75">
      <c r="A205" s="63"/>
      <c r="B205" s="24"/>
      <c r="C205" s="68" t="s">
        <v>33</v>
      </c>
      <c r="D205" s="8">
        <f>SUM(D201,D204,D198)</f>
        <v>147500</v>
      </c>
      <c r="E205" s="8">
        <f>SUM(E201,E204,E198)</f>
        <v>194556</v>
      </c>
      <c r="F205" s="8">
        <f>SUM(F201,F204,F198)</f>
        <v>194556</v>
      </c>
      <c r="G205" s="131">
        <f>PRODUCT(F205/D205)</f>
        <v>1.3190237288135593</v>
      </c>
    </row>
    <row r="206" spans="1:2" ht="18">
      <c r="A206" s="2" t="s">
        <v>34</v>
      </c>
      <c r="B206" s="20"/>
    </row>
    <row r="207" spans="1:7" ht="12.75">
      <c r="A207" s="135" t="s">
        <v>124</v>
      </c>
      <c r="B207" s="135" t="s">
        <v>2</v>
      </c>
      <c r="C207" s="136" t="s">
        <v>3</v>
      </c>
      <c r="D207" s="112" t="s">
        <v>318</v>
      </c>
      <c r="E207" s="112" t="s">
        <v>388</v>
      </c>
      <c r="F207" s="112" t="s">
        <v>385</v>
      </c>
      <c r="G207" s="192" t="s">
        <v>389</v>
      </c>
    </row>
    <row r="208" spans="1:7" ht="12.75">
      <c r="A208" s="45">
        <v>1</v>
      </c>
      <c r="B208" s="22">
        <v>2</v>
      </c>
      <c r="C208" s="22">
        <v>3</v>
      </c>
      <c r="D208" s="97">
        <v>4</v>
      </c>
      <c r="E208" s="97">
        <v>5</v>
      </c>
      <c r="F208" s="97">
        <v>6</v>
      </c>
      <c r="G208" s="160">
        <v>7</v>
      </c>
    </row>
    <row r="209" spans="1:7" ht="12.75">
      <c r="A209" s="44">
        <v>75011</v>
      </c>
      <c r="B209" s="21" t="s">
        <v>0</v>
      </c>
      <c r="C209" s="99" t="s">
        <v>35</v>
      </c>
      <c r="D209" s="71"/>
      <c r="E209" s="71"/>
      <c r="F209" s="71"/>
      <c r="G209" s="131" t="s">
        <v>0</v>
      </c>
    </row>
    <row r="210" spans="1:7" ht="12.75">
      <c r="A210" s="46" t="s">
        <v>0</v>
      </c>
      <c r="B210" s="26">
        <v>4010</v>
      </c>
      <c r="C210" s="75" t="s">
        <v>21</v>
      </c>
      <c r="D210" s="6">
        <v>22131.02</v>
      </c>
      <c r="E210" s="6">
        <v>18799</v>
      </c>
      <c r="F210" s="6">
        <v>18799</v>
      </c>
      <c r="G210" s="131" t="s">
        <v>0</v>
      </c>
    </row>
    <row r="211" spans="1:7" ht="12.75">
      <c r="A211" s="46" t="s">
        <v>0</v>
      </c>
      <c r="B211" s="26">
        <v>4110</v>
      </c>
      <c r="C211" s="75" t="s">
        <v>23</v>
      </c>
      <c r="D211" s="6">
        <v>3784.73</v>
      </c>
      <c r="E211" s="6">
        <v>3215</v>
      </c>
      <c r="F211" s="6">
        <v>3215</v>
      </c>
      <c r="G211" s="131" t="s">
        <v>0</v>
      </c>
    </row>
    <row r="212" spans="1:7" ht="12.75">
      <c r="A212" s="46" t="s">
        <v>0</v>
      </c>
      <c r="B212" s="26">
        <v>4120</v>
      </c>
      <c r="C212" s="75" t="s">
        <v>24</v>
      </c>
      <c r="D212" s="6">
        <v>542.25</v>
      </c>
      <c r="E212" s="6">
        <v>460</v>
      </c>
      <c r="F212" s="6">
        <v>460</v>
      </c>
      <c r="G212" s="131" t="s">
        <v>0</v>
      </c>
    </row>
    <row r="213" spans="1:7" ht="12.75">
      <c r="A213" s="46"/>
      <c r="B213" s="26">
        <v>4210</v>
      </c>
      <c r="C213" s="75" t="s">
        <v>12</v>
      </c>
      <c r="D213" s="6">
        <v>465</v>
      </c>
      <c r="E213" s="6">
        <v>375</v>
      </c>
      <c r="F213" s="6">
        <v>375</v>
      </c>
      <c r="G213" s="131" t="s">
        <v>0</v>
      </c>
    </row>
    <row r="214" spans="1:7" ht="12.75">
      <c r="A214" s="46"/>
      <c r="B214" s="26">
        <v>4300</v>
      </c>
      <c r="C214" s="75" t="s">
        <v>15</v>
      </c>
      <c r="D214" s="6">
        <v>1200</v>
      </c>
      <c r="E214" s="6">
        <v>0</v>
      </c>
      <c r="F214" s="6">
        <v>0</v>
      </c>
      <c r="G214" s="131"/>
    </row>
    <row r="215" spans="1:7" ht="12.75">
      <c r="A215" s="46"/>
      <c r="B215" s="26" t="s">
        <v>0</v>
      </c>
      <c r="C215" s="34" t="s">
        <v>36</v>
      </c>
      <c r="D215" s="9">
        <f>SUM(D210:D214)</f>
        <v>28123</v>
      </c>
      <c r="E215" s="9">
        <f>SUM(E210:E214)</f>
        <v>22849</v>
      </c>
      <c r="F215" s="9">
        <f>SUM(F210:F214)</f>
        <v>22849</v>
      </c>
      <c r="G215" s="131">
        <f>PRODUCT(F215/D215)</f>
        <v>0.8124666642961277</v>
      </c>
    </row>
    <row r="216" spans="1:7" ht="12.75">
      <c r="A216" s="62">
        <v>75022</v>
      </c>
      <c r="B216" s="28" t="s">
        <v>0</v>
      </c>
      <c r="C216" s="30" t="s">
        <v>149</v>
      </c>
      <c r="D216" s="71"/>
      <c r="E216" s="71"/>
      <c r="F216" s="71"/>
      <c r="G216" s="131" t="s">
        <v>0</v>
      </c>
    </row>
    <row r="217" spans="1:7" ht="12.75">
      <c r="A217" s="46" t="s">
        <v>0</v>
      </c>
      <c r="B217" s="26">
        <v>3030</v>
      </c>
      <c r="C217" s="75" t="s">
        <v>20</v>
      </c>
      <c r="D217" s="71">
        <v>101400</v>
      </c>
      <c r="E217" s="71">
        <v>100400</v>
      </c>
      <c r="F217" s="71">
        <v>100400</v>
      </c>
      <c r="G217" s="131" t="s">
        <v>0</v>
      </c>
    </row>
    <row r="218" spans="1:7" ht="12.75">
      <c r="A218" s="46"/>
      <c r="B218" s="26">
        <v>4210</v>
      </c>
      <c r="C218" s="75" t="s">
        <v>12</v>
      </c>
      <c r="D218" s="6">
        <v>6000</v>
      </c>
      <c r="E218" s="6">
        <v>5000</v>
      </c>
      <c r="F218" s="6">
        <v>5000</v>
      </c>
      <c r="G218" s="131" t="s">
        <v>0</v>
      </c>
    </row>
    <row r="219" spans="1:7" ht="12.75">
      <c r="A219" s="18" t="s">
        <v>0</v>
      </c>
      <c r="B219" s="47">
        <v>4300</v>
      </c>
      <c r="C219" s="113" t="s">
        <v>15</v>
      </c>
      <c r="D219" s="11">
        <v>2500</v>
      </c>
      <c r="E219" s="11">
        <v>2500</v>
      </c>
      <c r="F219" s="11">
        <v>2500</v>
      </c>
      <c r="G219" s="131" t="s">
        <v>0</v>
      </c>
    </row>
    <row r="220" spans="1:7" ht="12.75" customHeight="1">
      <c r="A220" s="46"/>
      <c r="B220" s="26" t="s">
        <v>0</v>
      </c>
      <c r="C220" s="34" t="s">
        <v>37</v>
      </c>
      <c r="D220" s="9">
        <f>SUM(D217:D219)</f>
        <v>109900</v>
      </c>
      <c r="E220" s="9">
        <f>SUM(E217:E219)</f>
        <v>107900</v>
      </c>
      <c r="F220" s="9">
        <f>SUM(F217:F219)</f>
        <v>107900</v>
      </c>
      <c r="G220" s="131">
        <f>PRODUCT(F220/D220)</f>
        <v>0.9818016378525932</v>
      </c>
    </row>
    <row r="221" spans="1:7" ht="12.75" customHeight="1">
      <c r="A221" s="62">
        <v>75023</v>
      </c>
      <c r="B221" s="28" t="s">
        <v>0</v>
      </c>
      <c r="C221" s="99" t="s">
        <v>150</v>
      </c>
      <c r="D221" s="71"/>
      <c r="E221" s="71"/>
      <c r="F221" s="71"/>
      <c r="G221" s="131" t="s">
        <v>0</v>
      </c>
    </row>
    <row r="222" spans="1:7" ht="12.75" customHeight="1">
      <c r="A222" s="62"/>
      <c r="B222" s="26">
        <v>4010</v>
      </c>
      <c r="C222" s="75" t="s">
        <v>21</v>
      </c>
      <c r="D222" s="6">
        <v>1674910</v>
      </c>
      <c r="E222" s="6"/>
      <c r="F222" s="6" t="s">
        <v>0</v>
      </c>
      <c r="G222" s="131" t="s">
        <v>0</v>
      </c>
    </row>
    <row r="223" spans="1:7" ht="12.75" customHeight="1">
      <c r="A223" s="62"/>
      <c r="B223" s="26"/>
      <c r="C223" s="75" t="s">
        <v>439</v>
      </c>
      <c r="D223" s="6"/>
      <c r="E223" s="6">
        <v>1850332</v>
      </c>
      <c r="F223" s="6">
        <v>1598000</v>
      </c>
      <c r="G223" s="131"/>
    </row>
    <row r="224" spans="1:7" ht="12.75" customHeight="1">
      <c r="A224" s="62"/>
      <c r="B224" s="26"/>
      <c r="C224" s="75" t="s">
        <v>528</v>
      </c>
      <c r="D224" s="6"/>
      <c r="E224" s="6"/>
      <c r="F224" s="6">
        <v>60000</v>
      </c>
      <c r="G224" s="131"/>
    </row>
    <row r="225" spans="1:7" ht="12.75" customHeight="1">
      <c r="A225" s="62"/>
      <c r="B225" s="26"/>
      <c r="C225" s="75" t="s">
        <v>481</v>
      </c>
      <c r="D225" s="6"/>
      <c r="E225" s="6" t="s">
        <v>0</v>
      </c>
      <c r="F225" s="6">
        <v>6400</v>
      </c>
      <c r="G225" s="131"/>
    </row>
    <row r="226" spans="1:7" ht="12.75" customHeight="1">
      <c r="A226" s="62"/>
      <c r="B226" s="26"/>
      <c r="C226" s="75" t="s">
        <v>482</v>
      </c>
      <c r="D226" s="6"/>
      <c r="E226" s="6" t="s">
        <v>0</v>
      </c>
      <c r="F226" s="6">
        <v>27000</v>
      </c>
      <c r="G226" s="131"/>
    </row>
    <row r="227" spans="1:7" ht="12.75" customHeight="1">
      <c r="A227" s="62"/>
      <c r="B227" s="26">
        <v>4040</v>
      </c>
      <c r="C227" s="75" t="s">
        <v>38</v>
      </c>
      <c r="D227" s="6">
        <v>117056</v>
      </c>
      <c r="E227" s="6">
        <v>132000</v>
      </c>
      <c r="F227" s="6">
        <v>132000</v>
      </c>
      <c r="G227" s="131" t="s">
        <v>0</v>
      </c>
    </row>
    <row r="228" spans="1:7" ht="12.75" customHeight="1">
      <c r="A228" s="62"/>
      <c r="B228" s="26">
        <v>4170</v>
      </c>
      <c r="C228" s="75" t="s">
        <v>125</v>
      </c>
      <c r="D228" s="6">
        <v>29982</v>
      </c>
      <c r="E228" s="6">
        <v>30000</v>
      </c>
      <c r="F228" s="6">
        <v>30000</v>
      </c>
      <c r="G228" s="131" t="s">
        <v>0</v>
      </c>
    </row>
    <row r="229" spans="1:7" ht="12" customHeight="1">
      <c r="A229" s="62"/>
      <c r="B229" s="26">
        <v>4110</v>
      </c>
      <c r="C229" s="75" t="s">
        <v>23</v>
      </c>
      <c r="D229" s="6">
        <v>313290</v>
      </c>
      <c r="E229" s="6">
        <v>338979</v>
      </c>
      <c r="F229" s="6">
        <v>315837</v>
      </c>
      <c r="G229" s="131" t="s">
        <v>0</v>
      </c>
    </row>
    <row r="230" spans="1:7" ht="12" customHeight="1">
      <c r="A230" s="62"/>
      <c r="B230" s="26">
        <v>4120</v>
      </c>
      <c r="C230" s="75" t="s">
        <v>24</v>
      </c>
      <c r="D230" s="6">
        <v>44886</v>
      </c>
      <c r="E230" s="6">
        <v>48567</v>
      </c>
      <c r="F230" s="6">
        <v>45252</v>
      </c>
      <c r="G230" s="131" t="s">
        <v>0</v>
      </c>
    </row>
    <row r="231" spans="1:7" ht="12.75">
      <c r="A231" s="62"/>
      <c r="B231" s="26">
        <v>4210</v>
      </c>
      <c r="C231" s="75" t="s">
        <v>12</v>
      </c>
      <c r="D231" s="6">
        <v>110450</v>
      </c>
      <c r="E231" s="6"/>
      <c r="F231" s="6" t="s">
        <v>0</v>
      </c>
      <c r="G231" s="131" t="s">
        <v>0</v>
      </c>
    </row>
    <row r="232" spans="1:7" ht="12.75">
      <c r="A232" s="62"/>
      <c r="B232" s="26"/>
      <c r="C232" s="75" t="s">
        <v>490</v>
      </c>
      <c r="D232" s="6"/>
      <c r="E232" s="6">
        <v>5000</v>
      </c>
      <c r="F232" s="6"/>
      <c r="G232" s="131"/>
    </row>
    <row r="233" spans="1:7" ht="12.75">
      <c r="A233" s="62"/>
      <c r="B233" s="26"/>
      <c r="C233" s="75" t="s">
        <v>349</v>
      </c>
      <c r="D233" s="6" t="s">
        <v>0</v>
      </c>
      <c r="E233" s="6">
        <v>12400</v>
      </c>
      <c r="F233" s="6">
        <v>12400</v>
      </c>
      <c r="G233" s="131" t="s">
        <v>0</v>
      </c>
    </row>
    <row r="234" spans="1:7" ht="12.75" customHeight="1">
      <c r="A234" s="62"/>
      <c r="B234" s="26"/>
      <c r="C234" s="75" t="s">
        <v>263</v>
      </c>
      <c r="D234" s="6" t="s">
        <v>0</v>
      </c>
      <c r="E234" s="6">
        <v>8000</v>
      </c>
      <c r="F234" s="6">
        <v>8000</v>
      </c>
      <c r="G234" s="131" t="s">
        <v>0</v>
      </c>
    </row>
    <row r="235" spans="1:7" ht="12.75" customHeight="1">
      <c r="A235" s="62"/>
      <c r="B235" s="26"/>
      <c r="C235" s="75" t="s">
        <v>264</v>
      </c>
      <c r="D235" s="6" t="s">
        <v>0</v>
      </c>
      <c r="E235" s="6">
        <v>8000</v>
      </c>
      <c r="F235" s="6">
        <v>8000</v>
      </c>
      <c r="G235" s="131" t="s">
        <v>0</v>
      </c>
    </row>
    <row r="236" spans="1:7" ht="12.75" customHeight="1">
      <c r="A236" s="62"/>
      <c r="B236" s="26"/>
      <c r="C236" s="75" t="s">
        <v>374</v>
      </c>
      <c r="D236" s="6" t="s">
        <v>0</v>
      </c>
      <c r="E236" s="6">
        <v>17280</v>
      </c>
      <c r="F236" s="6">
        <v>8300</v>
      </c>
      <c r="G236" s="131" t="s">
        <v>0</v>
      </c>
    </row>
    <row r="237" spans="1:7" ht="12.75" customHeight="1">
      <c r="A237" s="62"/>
      <c r="B237" s="26"/>
      <c r="C237" s="75" t="s">
        <v>281</v>
      </c>
      <c r="D237" s="6" t="s">
        <v>0</v>
      </c>
      <c r="E237" s="6">
        <v>40000</v>
      </c>
      <c r="F237" s="6">
        <v>40000</v>
      </c>
      <c r="G237" s="131"/>
    </row>
    <row r="238" spans="1:7" ht="12.75" customHeight="1">
      <c r="A238" s="62"/>
      <c r="B238" s="26"/>
      <c r="C238" s="75" t="s">
        <v>299</v>
      </c>
      <c r="D238" s="6" t="s">
        <v>0</v>
      </c>
      <c r="E238" s="6">
        <v>10450</v>
      </c>
      <c r="F238" s="6">
        <v>10450</v>
      </c>
      <c r="G238" s="131"/>
    </row>
    <row r="239" spans="1:7" ht="12.75" customHeight="1">
      <c r="A239" s="62"/>
      <c r="B239" s="26"/>
      <c r="C239" s="75" t="s">
        <v>522</v>
      </c>
      <c r="D239" s="6"/>
      <c r="E239" s="6">
        <v>3100</v>
      </c>
      <c r="F239" s="6">
        <v>3100</v>
      </c>
      <c r="G239" s="131"/>
    </row>
    <row r="240" spans="1:7" ht="12.75">
      <c r="A240" s="62"/>
      <c r="B240" s="26"/>
      <c r="C240" s="75" t="s">
        <v>524</v>
      </c>
      <c r="D240" s="6" t="s">
        <v>0</v>
      </c>
      <c r="E240" s="6">
        <v>14600</v>
      </c>
      <c r="F240" s="6">
        <v>14600</v>
      </c>
      <c r="G240" s="131"/>
    </row>
    <row r="241" spans="1:7" ht="12.75">
      <c r="A241" s="62"/>
      <c r="B241" s="26"/>
      <c r="C241" s="75" t="s">
        <v>521</v>
      </c>
      <c r="D241" s="6"/>
      <c r="E241" s="6">
        <v>11504</v>
      </c>
      <c r="F241" s="6">
        <v>11504</v>
      </c>
      <c r="G241" s="131"/>
    </row>
    <row r="242" spans="1:7" ht="12.75" customHeight="1">
      <c r="A242" s="62"/>
      <c r="B242" s="26">
        <v>4280</v>
      </c>
      <c r="C242" s="75" t="s">
        <v>97</v>
      </c>
      <c r="D242" s="6">
        <v>3600</v>
      </c>
      <c r="E242" s="6">
        <v>4000</v>
      </c>
      <c r="F242" s="6">
        <v>4000</v>
      </c>
      <c r="G242" s="131" t="s">
        <v>0</v>
      </c>
    </row>
    <row r="243" spans="1:7" ht="12.75" customHeight="1">
      <c r="A243" s="62"/>
      <c r="B243" s="26">
        <v>4300</v>
      </c>
      <c r="C243" s="75" t="s">
        <v>15</v>
      </c>
      <c r="D243" s="6">
        <v>425928</v>
      </c>
      <c r="E243" s="6"/>
      <c r="F243" s="6" t="s">
        <v>0</v>
      </c>
      <c r="G243" s="131" t="s">
        <v>0</v>
      </c>
    </row>
    <row r="244" spans="1:7" ht="12.75" customHeight="1">
      <c r="A244" s="62"/>
      <c r="B244" s="26"/>
      <c r="C244" s="75" t="s">
        <v>479</v>
      </c>
      <c r="D244" s="6" t="s">
        <v>0</v>
      </c>
      <c r="E244" s="6">
        <v>23000</v>
      </c>
      <c r="F244" s="6">
        <v>23000</v>
      </c>
      <c r="G244" s="131"/>
    </row>
    <row r="245" spans="1:7" ht="12.75" customHeight="1">
      <c r="A245" s="62"/>
      <c r="B245" s="26"/>
      <c r="C245" s="75" t="s">
        <v>480</v>
      </c>
      <c r="D245" s="6"/>
      <c r="E245" s="6">
        <v>8640</v>
      </c>
      <c r="F245" s="6">
        <v>8640</v>
      </c>
      <c r="G245" s="131"/>
    </row>
    <row r="246" spans="1:7" ht="12.75" customHeight="1">
      <c r="A246" s="62"/>
      <c r="B246" s="26"/>
      <c r="C246" s="75" t="s">
        <v>189</v>
      </c>
      <c r="D246" s="6" t="s">
        <v>0</v>
      </c>
      <c r="E246" s="6">
        <v>45000</v>
      </c>
      <c r="F246" s="6">
        <v>45000</v>
      </c>
      <c r="G246" s="131" t="s">
        <v>0</v>
      </c>
    </row>
    <row r="247" spans="1:7" ht="12.75" customHeight="1">
      <c r="A247" s="62"/>
      <c r="B247" s="26"/>
      <c r="C247" s="75" t="s">
        <v>284</v>
      </c>
      <c r="D247" s="6" t="s">
        <v>0</v>
      </c>
      <c r="E247" s="6">
        <v>5000</v>
      </c>
      <c r="F247" s="6">
        <v>5000</v>
      </c>
      <c r="G247" s="131"/>
    </row>
    <row r="248" spans="1:7" ht="12.75" customHeight="1">
      <c r="A248" s="62"/>
      <c r="B248" s="26"/>
      <c r="C248" s="75" t="s">
        <v>283</v>
      </c>
      <c r="D248" s="6" t="s">
        <v>0</v>
      </c>
      <c r="E248" s="6">
        <v>5000</v>
      </c>
      <c r="F248" s="6">
        <v>5000</v>
      </c>
      <c r="G248" s="131" t="s">
        <v>0</v>
      </c>
    </row>
    <row r="249" spans="1:7" ht="12.75" customHeight="1">
      <c r="A249" s="62"/>
      <c r="B249" s="26"/>
      <c r="C249" s="75" t="s">
        <v>527</v>
      </c>
      <c r="D249" s="6"/>
      <c r="E249" s="6">
        <v>2000</v>
      </c>
      <c r="F249" s="6">
        <v>2000</v>
      </c>
      <c r="G249" s="131"/>
    </row>
    <row r="250" spans="1:7" ht="12.75">
      <c r="A250" s="62"/>
      <c r="B250" s="26"/>
      <c r="C250" s="75" t="s">
        <v>300</v>
      </c>
      <c r="D250" s="6" t="s">
        <v>0</v>
      </c>
      <c r="E250" s="6">
        <v>2000</v>
      </c>
      <c r="F250" s="6">
        <v>2000</v>
      </c>
      <c r="G250" s="131" t="s">
        <v>0</v>
      </c>
    </row>
    <row r="251" spans="1:7" ht="12.75" customHeight="1">
      <c r="A251" s="62"/>
      <c r="B251" s="26"/>
      <c r="C251" s="75" t="s">
        <v>265</v>
      </c>
      <c r="D251" s="6" t="s">
        <v>0</v>
      </c>
      <c r="E251" s="6">
        <v>6500</v>
      </c>
      <c r="F251" s="6">
        <v>6500</v>
      </c>
      <c r="G251" s="131"/>
    </row>
    <row r="252" spans="1:7" ht="22.5">
      <c r="A252" s="62"/>
      <c r="B252" s="26"/>
      <c r="C252" s="75" t="s">
        <v>373</v>
      </c>
      <c r="D252" s="6" t="s">
        <v>0</v>
      </c>
      <c r="E252" s="6">
        <v>40600</v>
      </c>
      <c r="F252" s="6">
        <v>40600</v>
      </c>
      <c r="G252" s="131"/>
    </row>
    <row r="253" spans="1:7" ht="22.5">
      <c r="A253" s="62"/>
      <c r="B253" s="26"/>
      <c r="C253" s="75" t="s">
        <v>282</v>
      </c>
      <c r="D253" s="6" t="s">
        <v>0</v>
      </c>
      <c r="E253" s="6">
        <v>106270</v>
      </c>
      <c r="F253" s="6">
        <v>106270</v>
      </c>
      <c r="G253" s="131"/>
    </row>
    <row r="254" spans="1:7" ht="12.75" customHeight="1">
      <c r="A254" s="62"/>
      <c r="B254" s="26"/>
      <c r="C254" s="75" t="s">
        <v>355</v>
      </c>
      <c r="D254" s="6" t="s">
        <v>0</v>
      </c>
      <c r="E254" s="6">
        <v>54000</v>
      </c>
      <c r="F254" s="6">
        <v>54000</v>
      </c>
      <c r="G254" s="131"/>
    </row>
    <row r="255" spans="1:7" ht="12.75" customHeight="1">
      <c r="A255" s="62"/>
      <c r="B255" s="26"/>
      <c r="C255" s="75" t="s">
        <v>354</v>
      </c>
      <c r="D255" s="6" t="s">
        <v>0</v>
      </c>
      <c r="E255" s="6">
        <v>20000</v>
      </c>
      <c r="F255" s="6">
        <v>20000</v>
      </c>
      <c r="G255" s="131"/>
    </row>
    <row r="256" spans="1:7" ht="12.75">
      <c r="A256" s="62"/>
      <c r="B256" s="26"/>
      <c r="C256" s="75" t="s">
        <v>353</v>
      </c>
      <c r="D256" s="6" t="s">
        <v>0</v>
      </c>
      <c r="E256" s="6">
        <v>44280</v>
      </c>
      <c r="F256" s="6">
        <v>44075</v>
      </c>
      <c r="G256" s="131"/>
    </row>
    <row r="257" spans="1:7" ht="12.75" customHeight="1">
      <c r="A257" s="62"/>
      <c r="B257" s="26">
        <v>4360</v>
      </c>
      <c r="C257" s="75" t="s">
        <v>277</v>
      </c>
      <c r="D257" s="6">
        <v>30000</v>
      </c>
      <c r="E257" s="6">
        <v>22000</v>
      </c>
      <c r="F257" s="6">
        <v>22000</v>
      </c>
      <c r="G257" s="131" t="s">
        <v>0</v>
      </c>
    </row>
    <row r="258" spans="1:7" ht="12.75" customHeight="1">
      <c r="A258" s="62"/>
      <c r="B258" s="26">
        <v>4390</v>
      </c>
      <c r="C258" s="75" t="s">
        <v>140</v>
      </c>
      <c r="D258" s="6">
        <v>10000</v>
      </c>
      <c r="E258" s="6">
        <v>15000</v>
      </c>
      <c r="F258" s="6">
        <v>10000</v>
      </c>
      <c r="G258" s="131"/>
    </row>
    <row r="259" spans="1:7" ht="12.75" customHeight="1">
      <c r="A259" s="62"/>
      <c r="B259" s="26">
        <v>4700</v>
      </c>
      <c r="C259" s="75" t="s">
        <v>145</v>
      </c>
      <c r="D259" s="6">
        <v>18000</v>
      </c>
      <c r="E259" s="6">
        <v>20000</v>
      </c>
      <c r="F259" s="6">
        <v>20000</v>
      </c>
      <c r="G259" s="131" t="s">
        <v>0</v>
      </c>
    </row>
    <row r="260" spans="1:7" ht="22.5">
      <c r="A260" s="62"/>
      <c r="B260" s="179">
        <v>4140</v>
      </c>
      <c r="C260" s="75" t="s">
        <v>233</v>
      </c>
      <c r="D260" s="6">
        <v>12000</v>
      </c>
      <c r="E260" s="6">
        <v>14000</v>
      </c>
      <c r="F260" s="6">
        <v>14000</v>
      </c>
      <c r="G260" s="131" t="s">
        <v>0</v>
      </c>
    </row>
    <row r="261" spans="1:7" ht="12.75">
      <c r="A261" s="4"/>
      <c r="B261" s="27">
        <v>4410</v>
      </c>
      <c r="C261" s="98" t="s">
        <v>26</v>
      </c>
      <c r="D261" s="7">
        <v>6000</v>
      </c>
      <c r="E261" s="7">
        <v>6000</v>
      </c>
      <c r="F261" s="7">
        <v>6000</v>
      </c>
      <c r="G261" s="131" t="s">
        <v>0</v>
      </c>
    </row>
    <row r="262" spans="1:7" ht="12.75">
      <c r="A262" s="4"/>
      <c r="B262" s="27">
        <v>4420</v>
      </c>
      <c r="C262" s="75" t="s">
        <v>121</v>
      </c>
      <c r="D262" s="7">
        <v>365</v>
      </c>
      <c r="E262" s="7">
        <v>1000</v>
      </c>
      <c r="F262" s="7">
        <v>1000</v>
      </c>
      <c r="G262" s="131" t="s">
        <v>0</v>
      </c>
    </row>
    <row r="263" spans="1:7" ht="12.75">
      <c r="A263" s="4"/>
      <c r="B263" s="27">
        <v>4430</v>
      </c>
      <c r="C263" s="75" t="s">
        <v>202</v>
      </c>
      <c r="D263" s="7">
        <v>1000</v>
      </c>
      <c r="E263" s="7">
        <v>1000</v>
      </c>
      <c r="F263" s="7">
        <v>1000</v>
      </c>
      <c r="G263" s="131" t="s">
        <v>0</v>
      </c>
    </row>
    <row r="264" spans="1:7" ht="12.75">
      <c r="A264" s="4"/>
      <c r="B264" s="27">
        <v>4440</v>
      </c>
      <c r="C264" s="98" t="s">
        <v>28</v>
      </c>
      <c r="D264" s="7">
        <v>31808</v>
      </c>
      <c r="E264" s="7">
        <v>32000</v>
      </c>
      <c r="F264" s="7">
        <v>32000</v>
      </c>
      <c r="G264" s="131" t="s">
        <v>0</v>
      </c>
    </row>
    <row r="265" spans="1:7" ht="12.75">
      <c r="A265" s="4"/>
      <c r="B265" s="27">
        <v>4530</v>
      </c>
      <c r="C265" s="98" t="s">
        <v>366</v>
      </c>
      <c r="D265" s="7">
        <v>12</v>
      </c>
      <c r="E265" s="7">
        <v>12</v>
      </c>
      <c r="F265" s="7">
        <v>12</v>
      </c>
      <c r="G265" s="131"/>
    </row>
    <row r="266" spans="1:7" ht="12.75" customHeight="1">
      <c r="A266" s="4"/>
      <c r="B266" s="27">
        <v>4610</v>
      </c>
      <c r="C266" s="98" t="s">
        <v>115</v>
      </c>
      <c r="D266" s="7">
        <v>10000</v>
      </c>
      <c r="E266" s="7">
        <v>10000</v>
      </c>
      <c r="F266" s="7">
        <v>10000</v>
      </c>
      <c r="G266" s="131" t="s">
        <v>0</v>
      </c>
    </row>
    <row r="267" spans="1:7" ht="12.75">
      <c r="A267" s="4"/>
      <c r="B267" s="27">
        <v>6060</v>
      </c>
      <c r="C267" s="75" t="s">
        <v>257</v>
      </c>
      <c r="D267" s="7"/>
      <c r="E267" s="7"/>
      <c r="F267" s="7"/>
      <c r="G267" s="131"/>
    </row>
    <row r="268" spans="1:7" ht="12.75">
      <c r="A268" s="4"/>
      <c r="B268" s="27"/>
      <c r="C268" s="75" t="s">
        <v>523</v>
      </c>
      <c r="D268" s="7"/>
      <c r="E268" s="7">
        <v>98500</v>
      </c>
      <c r="F268" s="7">
        <v>86500</v>
      </c>
      <c r="G268" s="131"/>
    </row>
    <row r="269" spans="1:7" ht="22.5">
      <c r="A269" s="4"/>
      <c r="B269" s="27"/>
      <c r="C269" s="75" t="s">
        <v>295</v>
      </c>
      <c r="D269" s="7"/>
      <c r="E269" s="7"/>
      <c r="F269" s="7"/>
      <c r="G269" s="131"/>
    </row>
    <row r="270" spans="1:7" ht="12.75">
      <c r="A270" s="4"/>
      <c r="B270" s="27">
        <v>6057</v>
      </c>
      <c r="C270" s="75" t="s">
        <v>108</v>
      </c>
      <c r="D270" s="7">
        <v>649527</v>
      </c>
      <c r="E270" s="7">
        <v>150552</v>
      </c>
      <c r="F270" s="7">
        <v>150552</v>
      </c>
      <c r="G270" s="131"/>
    </row>
    <row r="271" spans="1:7" ht="12.75">
      <c r="A271" s="4"/>
      <c r="B271" s="27">
        <v>6059</v>
      </c>
      <c r="C271" s="75" t="s">
        <v>108</v>
      </c>
      <c r="D271" s="7">
        <v>114623</v>
      </c>
      <c r="E271" s="7">
        <v>26568</v>
      </c>
      <c r="F271" s="7">
        <v>26568</v>
      </c>
      <c r="G271" s="131"/>
    </row>
    <row r="272" spans="1:7" ht="12.75" customHeight="1">
      <c r="A272" s="4"/>
      <c r="B272" s="27"/>
      <c r="C272" s="35" t="s">
        <v>5</v>
      </c>
      <c r="D272" s="10">
        <f>SUM(D222:D271)</f>
        <v>3603437</v>
      </c>
      <c r="E272" s="10">
        <f>SUM(E222:E271)</f>
        <v>3293134</v>
      </c>
      <c r="F272" s="10">
        <f>SUM(F222:F271)</f>
        <v>3076560</v>
      </c>
      <c r="G272" s="131">
        <f>PRODUCT(F272/D272)</f>
        <v>0.853784872609123</v>
      </c>
    </row>
    <row r="273" spans="1:7" ht="12.75" customHeight="1">
      <c r="A273" s="4"/>
      <c r="B273" s="27"/>
      <c r="C273" s="35"/>
      <c r="D273" s="10"/>
      <c r="E273" s="10"/>
      <c r="F273" s="10"/>
      <c r="G273" s="131"/>
    </row>
    <row r="274" spans="1:7" ht="15.75">
      <c r="A274" s="44">
        <v>75075</v>
      </c>
      <c r="B274" s="27"/>
      <c r="C274" s="186" t="s">
        <v>142</v>
      </c>
      <c r="D274" s="10"/>
      <c r="E274" s="10"/>
      <c r="F274" s="10"/>
      <c r="G274" s="131" t="s">
        <v>0</v>
      </c>
    </row>
    <row r="275" spans="1:7" ht="15.75">
      <c r="A275" s="44"/>
      <c r="B275" s="27">
        <v>4170</v>
      </c>
      <c r="C275" s="203" t="s">
        <v>125</v>
      </c>
      <c r="D275" s="7">
        <v>12400</v>
      </c>
      <c r="E275" s="7"/>
      <c r="F275" s="7" t="s">
        <v>0</v>
      </c>
      <c r="G275" s="131"/>
    </row>
    <row r="276" spans="1:7" ht="12.75">
      <c r="A276" s="4"/>
      <c r="B276" s="27">
        <v>4300</v>
      </c>
      <c r="C276" s="33" t="s">
        <v>15</v>
      </c>
      <c r="D276" s="7">
        <v>41040</v>
      </c>
      <c r="E276" s="7">
        <v>14000</v>
      </c>
      <c r="F276" s="7">
        <v>10000</v>
      </c>
      <c r="G276" s="131" t="s">
        <v>0</v>
      </c>
    </row>
    <row r="277" spans="1:7" ht="12.75" customHeight="1">
      <c r="A277" s="4"/>
      <c r="B277" s="27">
        <v>4210</v>
      </c>
      <c r="C277" s="33" t="s">
        <v>12</v>
      </c>
      <c r="D277" s="7">
        <v>6560</v>
      </c>
      <c r="E277" s="7"/>
      <c r="F277" s="7" t="s">
        <v>0</v>
      </c>
      <c r="G277" s="131"/>
    </row>
    <row r="278" spans="1:7" ht="12.75" customHeight="1">
      <c r="A278" s="4"/>
      <c r="B278" s="27"/>
      <c r="C278" s="35" t="s">
        <v>5</v>
      </c>
      <c r="D278" s="10">
        <f>SUM(D275:D277)</f>
        <v>60000</v>
      </c>
      <c r="E278" s="10">
        <f>SUM(E275:E277)</f>
        <v>14000</v>
      </c>
      <c r="F278" s="10">
        <f>SUM(F275:F277)</f>
        <v>10000</v>
      </c>
      <c r="G278" s="131">
        <f>PRODUCT(F278/D278)</f>
        <v>0.16666666666666666</v>
      </c>
    </row>
    <row r="279" spans="1:7" ht="12.75" customHeight="1">
      <c r="A279" s="44">
        <v>75095</v>
      </c>
      <c r="B279" s="27"/>
      <c r="C279" s="100" t="s">
        <v>8</v>
      </c>
      <c r="D279" s="72"/>
      <c r="E279" s="72"/>
      <c r="F279" s="72"/>
      <c r="G279" s="131" t="s">
        <v>0</v>
      </c>
    </row>
    <row r="280" spans="1:7" ht="12.75" customHeight="1">
      <c r="A280" s="4"/>
      <c r="B280" s="27">
        <v>4430</v>
      </c>
      <c r="C280" s="98" t="s">
        <v>42</v>
      </c>
      <c r="D280" s="7">
        <v>16705</v>
      </c>
      <c r="E280" s="7"/>
      <c r="F280" s="7" t="s">
        <v>0</v>
      </c>
      <c r="G280" s="131" t="s">
        <v>0</v>
      </c>
    </row>
    <row r="281" spans="1:7" ht="12.75" customHeight="1">
      <c r="A281" s="4"/>
      <c r="B281" s="40"/>
      <c r="C281" s="98" t="s">
        <v>167</v>
      </c>
      <c r="D281" s="128" t="s">
        <v>0</v>
      </c>
      <c r="E281" s="128">
        <v>2945</v>
      </c>
      <c r="F281" s="128">
        <v>2945</v>
      </c>
      <c r="G281" s="131" t="s">
        <v>0</v>
      </c>
    </row>
    <row r="282" spans="1:7" ht="12.75" customHeight="1">
      <c r="A282" s="4"/>
      <c r="B282" s="40"/>
      <c r="C282" s="98" t="s">
        <v>168</v>
      </c>
      <c r="D282" s="128" t="s">
        <v>0</v>
      </c>
      <c r="E282" s="128">
        <v>7560</v>
      </c>
      <c r="F282" s="128">
        <v>7560</v>
      </c>
      <c r="G282" s="131" t="s">
        <v>0</v>
      </c>
    </row>
    <row r="283" spans="1:7" ht="12.75">
      <c r="A283" s="4"/>
      <c r="B283" s="40"/>
      <c r="C283" s="98" t="s">
        <v>194</v>
      </c>
      <c r="D283" s="128" t="s">
        <v>0</v>
      </c>
      <c r="E283" s="128">
        <v>1000</v>
      </c>
      <c r="F283" s="128">
        <v>1000</v>
      </c>
      <c r="G283" s="131" t="s">
        <v>0</v>
      </c>
    </row>
    <row r="284" spans="1:7" ht="12.75" customHeight="1">
      <c r="A284" s="4"/>
      <c r="B284" s="40"/>
      <c r="C284" s="98" t="s">
        <v>201</v>
      </c>
      <c r="D284" s="128" t="s">
        <v>0</v>
      </c>
      <c r="E284" s="128">
        <v>6605</v>
      </c>
      <c r="F284" s="128">
        <v>6605</v>
      </c>
      <c r="G284" s="131" t="s">
        <v>0</v>
      </c>
    </row>
    <row r="285" spans="1:7" ht="12.75" customHeight="1">
      <c r="A285" s="4"/>
      <c r="B285" s="40"/>
      <c r="C285" s="98" t="s">
        <v>252</v>
      </c>
      <c r="D285" s="128" t="s">
        <v>0</v>
      </c>
      <c r="E285" s="128">
        <v>1000</v>
      </c>
      <c r="F285" s="128">
        <v>1205</v>
      </c>
      <c r="G285" s="131" t="s">
        <v>0</v>
      </c>
    </row>
    <row r="286" spans="1:7" ht="12.75" customHeight="1">
      <c r="A286" s="4"/>
      <c r="B286" s="40">
        <v>3030</v>
      </c>
      <c r="C286" s="98" t="s">
        <v>20</v>
      </c>
      <c r="D286" s="128">
        <v>10000</v>
      </c>
      <c r="E286" s="128">
        <v>10000</v>
      </c>
      <c r="F286" s="128">
        <v>10000</v>
      </c>
      <c r="G286" s="131" t="s">
        <v>0</v>
      </c>
    </row>
    <row r="287" spans="1:7" ht="12.75" customHeight="1">
      <c r="A287" s="4"/>
      <c r="B287" s="40"/>
      <c r="C287" s="35" t="s">
        <v>5</v>
      </c>
      <c r="D287" s="8">
        <f>SUM(D280:D286)</f>
        <v>26705</v>
      </c>
      <c r="E287" s="8">
        <f>SUM(E280:E286)</f>
        <v>29110</v>
      </c>
      <c r="F287" s="8">
        <f>SUM(F280:F286)</f>
        <v>29315</v>
      </c>
      <c r="G287" s="131">
        <f>PRODUCT(F287/D287)</f>
        <v>1.0977345066466955</v>
      </c>
    </row>
    <row r="288" spans="1:7" ht="12.75" customHeight="1">
      <c r="A288" s="39"/>
      <c r="B288" s="40"/>
      <c r="C288" s="16" t="s">
        <v>43</v>
      </c>
      <c r="D288" s="8">
        <f>SUM(D287,D272,D220,D215,D278,)</f>
        <v>3828165</v>
      </c>
      <c r="E288" s="8">
        <f>SUM(E287,E272,E220,E215,E278,)</f>
        <v>3466993</v>
      </c>
      <c r="F288" s="8">
        <f>SUM(F287,F272,F220,F215,F278,)</f>
        <v>3246624</v>
      </c>
      <c r="G288" s="131">
        <f>PRODUCT(F288/D288)</f>
        <v>0.8480888362962411</v>
      </c>
    </row>
    <row r="289" spans="1:7" ht="12.75" customHeight="1">
      <c r="A289" s="3"/>
      <c r="B289" s="24"/>
      <c r="C289" s="16"/>
      <c r="D289" s="130"/>
      <c r="E289" s="130"/>
      <c r="F289" s="130"/>
      <c r="G289" s="170"/>
    </row>
    <row r="290" spans="1:7" ht="12.75" customHeight="1">
      <c r="A290" s="3"/>
      <c r="B290" s="24"/>
      <c r="C290" s="16"/>
      <c r="D290" s="130"/>
      <c r="E290" s="130"/>
      <c r="F290" s="130"/>
      <c r="G290" s="170"/>
    </row>
    <row r="291" spans="1:7" ht="12.75" customHeight="1">
      <c r="A291" s="3"/>
      <c r="B291" s="24"/>
      <c r="C291" s="16"/>
      <c r="D291" s="130"/>
      <c r="E291" s="130"/>
      <c r="F291" s="130"/>
      <c r="G291" s="170"/>
    </row>
    <row r="292" spans="1:3" ht="15.75">
      <c r="A292" s="67" t="s">
        <v>111</v>
      </c>
      <c r="B292" s="3"/>
      <c r="C292" s="16"/>
    </row>
    <row r="293" spans="1:3" ht="12.75" customHeight="1">
      <c r="A293" s="3"/>
      <c r="B293" s="3"/>
      <c r="C293" s="124" t="s">
        <v>112</v>
      </c>
    </row>
    <row r="294" spans="1:7" ht="12.75">
      <c r="A294" s="135" t="s">
        <v>124</v>
      </c>
      <c r="B294" s="135" t="s">
        <v>2</v>
      </c>
      <c r="C294" s="136" t="s">
        <v>3</v>
      </c>
      <c r="D294" s="112" t="s">
        <v>318</v>
      </c>
      <c r="E294" s="112" t="s">
        <v>388</v>
      </c>
      <c r="F294" s="112" t="s">
        <v>385</v>
      </c>
      <c r="G294" s="192" t="s">
        <v>389</v>
      </c>
    </row>
    <row r="295" spans="1:7" ht="12.75" customHeight="1">
      <c r="A295" s="45">
        <v>1</v>
      </c>
      <c r="B295" s="22">
        <v>2</v>
      </c>
      <c r="C295" s="22">
        <v>3</v>
      </c>
      <c r="D295" s="97">
        <v>4</v>
      </c>
      <c r="E295" s="97">
        <v>5</v>
      </c>
      <c r="F295" s="97">
        <v>6</v>
      </c>
      <c r="G295" s="160">
        <v>7</v>
      </c>
    </row>
    <row r="296" spans="1:7" ht="31.5">
      <c r="A296" s="62">
        <v>75101</v>
      </c>
      <c r="B296" s="31" t="s">
        <v>0</v>
      </c>
      <c r="C296" s="142" t="s">
        <v>44</v>
      </c>
      <c r="D296" s="88"/>
      <c r="E296" s="88"/>
      <c r="F296" s="88"/>
      <c r="G296" s="131" t="s">
        <v>0</v>
      </c>
    </row>
    <row r="297" spans="1:7" ht="12.75">
      <c r="A297" s="49"/>
      <c r="B297" s="26">
        <v>4010</v>
      </c>
      <c r="C297" s="75" t="s">
        <v>21</v>
      </c>
      <c r="D297" s="105">
        <v>1757</v>
      </c>
      <c r="E297" s="105">
        <v>1757</v>
      </c>
      <c r="F297" s="105">
        <v>1757</v>
      </c>
      <c r="G297" s="131" t="s">
        <v>0</v>
      </c>
    </row>
    <row r="298" spans="1:7" ht="12.75">
      <c r="A298" s="49"/>
      <c r="B298" s="26">
        <v>4110</v>
      </c>
      <c r="C298" s="75" t="s">
        <v>23</v>
      </c>
      <c r="D298" s="105">
        <v>300</v>
      </c>
      <c r="E298" s="105">
        <v>300</v>
      </c>
      <c r="F298" s="105">
        <v>300</v>
      </c>
      <c r="G298" s="131" t="s">
        <v>0</v>
      </c>
    </row>
    <row r="299" spans="1:7" ht="25.5" customHeight="1">
      <c r="A299" s="49"/>
      <c r="B299" s="26">
        <v>4120</v>
      </c>
      <c r="C299" s="75" t="s">
        <v>24</v>
      </c>
      <c r="D299" s="105">
        <v>43</v>
      </c>
      <c r="E299" s="105">
        <v>43</v>
      </c>
      <c r="F299" s="105">
        <v>43</v>
      </c>
      <c r="G299" s="131" t="s">
        <v>0</v>
      </c>
    </row>
    <row r="300" spans="1:7" ht="12.75">
      <c r="A300" s="49"/>
      <c r="B300" s="26"/>
      <c r="C300" s="127" t="s">
        <v>5</v>
      </c>
      <c r="D300" s="8">
        <f>SUM(D297:D299)</f>
        <v>2100</v>
      </c>
      <c r="E300" s="8">
        <f>SUM(E297:E299)</f>
        <v>2100</v>
      </c>
      <c r="F300" s="8">
        <f>SUM(F297:F299)</f>
        <v>2100</v>
      </c>
      <c r="G300" s="131">
        <f>PRODUCT(F300/D300)</f>
        <v>1</v>
      </c>
    </row>
    <row r="301" spans="1:7" ht="45">
      <c r="A301" s="126">
        <v>75109</v>
      </c>
      <c r="B301" s="32"/>
      <c r="C301" s="127" t="s">
        <v>365</v>
      </c>
      <c r="D301" s="8"/>
      <c r="E301" s="8"/>
      <c r="F301" s="8"/>
      <c r="G301" s="131"/>
    </row>
    <row r="302" spans="1:7" ht="12.75">
      <c r="A302" s="126"/>
      <c r="B302" s="32">
        <v>4170</v>
      </c>
      <c r="C302" s="184" t="s">
        <v>125</v>
      </c>
      <c r="D302" s="128">
        <v>184</v>
      </c>
      <c r="E302" s="128">
        <v>0</v>
      </c>
      <c r="F302" s="128">
        <v>0</v>
      </c>
      <c r="G302" s="131"/>
    </row>
    <row r="303" spans="1:7" ht="12.75">
      <c r="A303" s="126"/>
      <c r="B303" s="32">
        <v>4110</v>
      </c>
      <c r="C303" s="184" t="s">
        <v>23</v>
      </c>
      <c r="D303" s="128">
        <v>31.49</v>
      </c>
      <c r="E303" s="128">
        <v>0</v>
      </c>
      <c r="F303" s="128">
        <v>0</v>
      </c>
      <c r="G303" s="131"/>
    </row>
    <row r="304" spans="1:7" ht="12.75">
      <c r="A304" s="126"/>
      <c r="B304" s="32">
        <v>4120</v>
      </c>
      <c r="C304" s="184" t="s">
        <v>101</v>
      </c>
      <c r="D304" s="128">
        <v>4.51</v>
      </c>
      <c r="E304" s="128">
        <v>0</v>
      </c>
      <c r="F304" s="128">
        <v>0</v>
      </c>
      <c r="G304" s="131"/>
    </row>
    <row r="305" spans="1:7" ht="12.75">
      <c r="A305" s="126"/>
      <c r="B305" s="32"/>
      <c r="C305" s="35" t="s">
        <v>5</v>
      </c>
      <c r="D305" s="8">
        <f>SUM(D302:D304)</f>
        <v>220</v>
      </c>
      <c r="E305" s="8">
        <f>SUM(E302:E304)</f>
        <v>0</v>
      </c>
      <c r="F305" s="8">
        <f>SUM(F302:F304)</f>
        <v>0</v>
      </c>
      <c r="G305" s="131">
        <v>0</v>
      </c>
    </row>
    <row r="306" spans="1:7" ht="22.5">
      <c r="A306" s="3"/>
      <c r="B306" s="3"/>
      <c r="C306" s="164" t="s">
        <v>138</v>
      </c>
      <c r="D306" s="8">
        <f>SUM(D300,D305)</f>
        <v>2320</v>
      </c>
      <c r="E306" s="8">
        <f>SUM(E300,E305)</f>
        <v>2100</v>
      </c>
      <c r="F306" s="8">
        <f>SUM(F300,F305)</f>
        <v>2100</v>
      </c>
      <c r="G306" s="131">
        <f>PRODUCT(F306/D306)</f>
        <v>0.9051724137931034</v>
      </c>
    </row>
    <row r="307" spans="1:7" ht="12.75">
      <c r="A307" s="3"/>
      <c r="B307" s="3"/>
      <c r="C307" s="164"/>
      <c r="D307" s="130"/>
      <c r="E307" s="130"/>
      <c r="F307" s="130"/>
      <c r="G307" s="170"/>
    </row>
    <row r="308" spans="1:3" ht="15.75">
      <c r="A308" s="67" t="s">
        <v>238</v>
      </c>
      <c r="B308" s="3"/>
      <c r="C308" s="16"/>
    </row>
    <row r="309" spans="1:3" ht="15.75">
      <c r="A309" s="67"/>
      <c r="B309" s="3"/>
      <c r="C309" s="16"/>
    </row>
    <row r="310" spans="1:7" ht="12.75">
      <c r="A310" s="135" t="s">
        <v>124</v>
      </c>
      <c r="B310" s="135" t="s">
        <v>2</v>
      </c>
      <c r="C310" s="136" t="s">
        <v>3</v>
      </c>
      <c r="D310" s="112" t="s">
        <v>318</v>
      </c>
      <c r="E310" s="112" t="s">
        <v>388</v>
      </c>
      <c r="F310" s="112" t="s">
        <v>385</v>
      </c>
      <c r="G310" s="192" t="s">
        <v>389</v>
      </c>
    </row>
    <row r="311" spans="1:7" ht="12.75">
      <c r="A311" s="45">
        <v>1</v>
      </c>
      <c r="B311" s="22">
        <v>2</v>
      </c>
      <c r="C311" s="22">
        <v>3</v>
      </c>
      <c r="D311" s="97">
        <v>4</v>
      </c>
      <c r="E311" s="97">
        <v>5</v>
      </c>
      <c r="F311" s="97">
        <v>6</v>
      </c>
      <c r="G311" s="160">
        <v>7</v>
      </c>
    </row>
    <row r="312" spans="1:7" ht="15.75">
      <c r="A312" s="62">
        <v>75212</v>
      </c>
      <c r="B312" s="31" t="s">
        <v>0</v>
      </c>
      <c r="C312" s="142" t="s">
        <v>239</v>
      </c>
      <c r="D312" s="88"/>
      <c r="E312" s="88"/>
      <c r="F312" s="88"/>
      <c r="G312" s="131" t="s">
        <v>0</v>
      </c>
    </row>
    <row r="313" spans="1:7" ht="12.75">
      <c r="A313" s="49"/>
      <c r="B313" s="26">
        <v>4700</v>
      </c>
      <c r="C313" s="75" t="s">
        <v>145</v>
      </c>
      <c r="D313" s="105">
        <v>300</v>
      </c>
      <c r="E313" s="105">
        <v>300</v>
      </c>
      <c r="F313" s="105">
        <v>300</v>
      </c>
      <c r="G313" s="131" t="s">
        <v>0</v>
      </c>
    </row>
    <row r="314" spans="1:7" ht="12.75">
      <c r="A314" s="126"/>
      <c r="B314" s="32"/>
      <c r="C314" s="127" t="s">
        <v>5</v>
      </c>
      <c r="D314" s="8">
        <f>SUM(D313:D313)</f>
        <v>300</v>
      </c>
      <c r="E314" s="8">
        <v>300</v>
      </c>
      <c r="F314" s="8">
        <v>300</v>
      </c>
      <c r="G314" s="131" t="s">
        <v>0</v>
      </c>
    </row>
    <row r="315" spans="1:7" ht="12.75">
      <c r="A315" s="3"/>
      <c r="B315" s="3"/>
      <c r="C315" s="164" t="s">
        <v>240</v>
      </c>
      <c r="D315" s="8">
        <f>SUM(D314,)</f>
        <v>300</v>
      </c>
      <c r="E315" s="8">
        <v>300</v>
      </c>
      <c r="F315" s="8">
        <v>300</v>
      </c>
      <c r="G315" s="131">
        <f>PRODUCT(F315/D315)</f>
        <v>1</v>
      </c>
    </row>
    <row r="316" spans="1:7" ht="12.75">
      <c r="A316" s="3"/>
      <c r="B316" s="3"/>
      <c r="C316" s="164"/>
      <c r="D316" s="130"/>
      <c r="E316" s="130"/>
      <c r="F316" s="130"/>
      <c r="G316" s="170"/>
    </row>
    <row r="317" spans="1:3" ht="20.25">
      <c r="A317" s="65" t="s">
        <v>45</v>
      </c>
      <c r="B317" s="24"/>
      <c r="C317" s="64"/>
    </row>
    <row r="318" spans="1:3" ht="12.75">
      <c r="A318" s="63"/>
      <c r="B318" s="24"/>
      <c r="C318" s="64"/>
    </row>
    <row r="319" spans="1:7" ht="12.75">
      <c r="A319" s="135" t="s">
        <v>124</v>
      </c>
      <c r="B319" s="135" t="s">
        <v>2</v>
      </c>
      <c r="C319" s="136" t="s">
        <v>3</v>
      </c>
      <c r="D319" s="112" t="s">
        <v>318</v>
      </c>
      <c r="E319" s="112" t="s">
        <v>388</v>
      </c>
      <c r="F319" s="112" t="s">
        <v>385</v>
      </c>
      <c r="G319" s="192" t="s">
        <v>389</v>
      </c>
    </row>
    <row r="320" spans="1:7" ht="12.75">
      <c r="A320" s="45">
        <v>1</v>
      </c>
      <c r="B320" s="22">
        <v>2</v>
      </c>
      <c r="C320" s="22">
        <v>3</v>
      </c>
      <c r="D320" s="97">
        <v>4</v>
      </c>
      <c r="E320" s="97">
        <v>5</v>
      </c>
      <c r="F320" s="97">
        <v>6</v>
      </c>
      <c r="G320" s="160">
        <v>7</v>
      </c>
    </row>
    <row r="321" spans="1:7" ht="15.75">
      <c r="A321" s="44">
        <v>75412</v>
      </c>
      <c r="B321" s="27"/>
      <c r="C321" s="186" t="s">
        <v>46</v>
      </c>
      <c r="D321" s="72"/>
      <c r="E321" s="72"/>
      <c r="F321" s="72"/>
      <c r="G321" s="131" t="s">
        <v>0</v>
      </c>
    </row>
    <row r="322" spans="1:7" ht="12.75" customHeight="1">
      <c r="A322" s="44"/>
      <c r="B322" s="27">
        <v>3030</v>
      </c>
      <c r="C322" s="98" t="s">
        <v>20</v>
      </c>
      <c r="D322" s="71">
        <v>20000</v>
      </c>
      <c r="E322" s="71">
        <v>20000</v>
      </c>
      <c r="F322" s="71">
        <v>20000</v>
      </c>
      <c r="G322" s="131" t="s">
        <v>0</v>
      </c>
    </row>
    <row r="323" spans="1:7" ht="12.75">
      <c r="A323" s="44"/>
      <c r="B323" s="27">
        <v>4170</v>
      </c>
      <c r="C323" s="98" t="s">
        <v>125</v>
      </c>
      <c r="D323" s="7">
        <v>15000</v>
      </c>
      <c r="E323" s="7">
        <v>15000</v>
      </c>
      <c r="F323" s="7">
        <v>15000</v>
      </c>
      <c r="G323" s="131" t="s">
        <v>0</v>
      </c>
    </row>
    <row r="324" spans="1:7" ht="12.75">
      <c r="A324" s="44"/>
      <c r="B324" s="27">
        <v>4210</v>
      </c>
      <c r="C324" s="98" t="s">
        <v>12</v>
      </c>
      <c r="D324" s="7">
        <v>500</v>
      </c>
      <c r="E324" s="7"/>
      <c r="F324" s="7"/>
      <c r="G324" s="131"/>
    </row>
    <row r="325" spans="1:7" ht="12.75">
      <c r="A325" s="44"/>
      <c r="B325" s="27">
        <v>4270</v>
      </c>
      <c r="C325" s="98" t="s">
        <v>396</v>
      </c>
      <c r="D325" s="7"/>
      <c r="E325" s="7"/>
      <c r="F325" s="7"/>
      <c r="G325" s="131"/>
    </row>
    <row r="326" spans="1:7" ht="22.5">
      <c r="A326" s="44"/>
      <c r="B326" s="27"/>
      <c r="C326" s="98" t="s">
        <v>397</v>
      </c>
      <c r="D326" s="7"/>
      <c r="E326" s="7">
        <v>15000</v>
      </c>
      <c r="F326" s="7" t="s">
        <v>0</v>
      </c>
      <c r="G326" s="131"/>
    </row>
    <row r="327" spans="1:7" ht="12.75" customHeight="1">
      <c r="A327" s="44"/>
      <c r="B327" s="27">
        <v>4430</v>
      </c>
      <c r="C327" s="98" t="s">
        <v>27</v>
      </c>
      <c r="D327" s="72">
        <v>3000</v>
      </c>
      <c r="E327" s="72">
        <v>3000</v>
      </c>
      <c r="F327" s="72">
        <v>3000</v>
      </c>
      <c r="G327" s="131" t="s">
        <v>0</v>
      </c>
    </row>
    <row r="328" spans="1:7" ht="12.75" customHeight="1">
      <c r="A328" s="44"/>
      <c r="B328" s="27"/>
      <c r="C328" s="98" t="s">
        <v>262</v>
      </c>
      <c r="D328" s="72"/>
      <c r="E328" s="72"/>
      <c r="F328" s="72"/>
      <c r="G328" s="131" t="s">
        <v>0</v>
      </c>
    </row>
    <row r="329" spans="1:7" ht="22.5">
      <c r="A329" s="44"/>
      <c r="B329" s="27">
        <v>2820</v>
      </c>
      <c r="C329" s="98" t="s">
        <v>213</v>
      </c>
      <c r="D329" s="72">
        <v>40000</v>
      </c>
      <c r="E329" s="72">
        <v>80000</v>
      </c>
      <c r="F329" s="72">
        <v>50000</v>
      </c>
      <c r="G329" s="131" t="s">
        <v>0</v>
      </c>
    </row>
    <row r="330" spans="1:7" ht="12" customHeight="1">
      <c r="A330" s="44"/>
      <c r="B330" s="27"/>
      <c r="C330" s="35" t="s">
        <v>5</v>
      </c>
      <c r="D330" s="10">
        <f>SUM(D322:D329)</f>
        <v>78500</v>
      </c>
      <c r="E330" s="10">
        <f>SUM(E322:E329)</f>
        <v>133000</v>
      </c>
      <c r="F330" s="10">
        <f>SUM(F322:F329)</f>
        <v>88000</v>
      </c>
      <c r="G330" s="131">
        <f>PRODUCT(F330/D330)</f>
        <v>1.1210191082802548</v>
      </c>
    </row>
    <row r="331" spans="1:7" ht="12" customHeight="1">
      <c r="A331" s="44">
        <v>75421</v>
      </c>
      <c r="B331" s="27"/>
      <c r="C331" s="35" t="s">
        <v>402</v>
      </c>
      <c r="D331" s="10"/>
      <c r="E331" s="10"/>
      <c r="F331" s="10"/>
      <c r="G331" s="131"/>
    </row>
    <row r="332" spans="1:7" ht="12" customHeight="1">
      <c r="A332" s="44"/>
      <c r="B332" s="27">
        <v>4210</v>
      </c>
      <c r="C332" s="184" t="s">
        <v>12</v>
      </c>
      <c r="D332" s="7">
        <v>2610</v>
      </c>
      <c r="E332" s="10"/>
      <c r="F332" s="10"/>
      <c r="G332" s="131"/>
    </row>
    <row r="333" spans="1:7" ht="12" customHeight="1">
      <c r="A333" s="44"/>
      <c r="B333" s="27">
        <v>4300</v>
      </c>
      <c r="C333" s="184" t="s">
        <v>15</v>
      </c>
      <c r="D333" s="7">
        <v>2350</v>
      </c>
      <c r="E333" s="10"/>
      <c r="F333" s="10"/>
      <c r="G333" s="131"/>
    </row>
    <row r="334" spans="1:7" ht="12" customHeight="1">
      <c r="A334" s="44"/>
      <c r="B334" s="27"/>
      <c r="C334" s="35" t="s">
        <v>5</v>
      </c>
      <c r="D334" s="10">
        <f>SUM(D332:D333)</f>
        <v>4960</v>
      </c>
      <c r="E334" s="10">
        <f>SUM(E332:E333)</f>
        <v>0</v>
      </c>
      <c r="F334" s="10">
        <f>SUM(F332:F333)</f>
        <v>0</v>
      </c>
      <c r="G334" s="131"/>
    </row>
    <row r="335" spans="1:7" ht="15.75">
      <c r="A335" s="44">
        <v>75404</v>
      </c>
      <c r="B335" s="27"/>
      <c r="C335" s="108" t="s">
        <v>126</v>
      </c>
      <c r="D335" s="72"/>
      <c r="E335" s="72"/>
      <c r="F335" s="72"/>
      <c r="G335" s="131" t="s">
        <v>0</v>
      </c>
    </row>
    <row r="336" spans="1:7" ht="12.75">
      <c r="A336" s="44"/>
      <c r="B336" s="27">
        <v>2300</v>
      </c>
      <c r="C336" s="98" t="s">
        <v>249</v>
      </c>
      <c r="D336" s="71"/>
      <c r="E336" s="71"/>
      <c r="F336" s="71"/>
      <c r="G336" s="131" t="s">
        <v>0</v>
      </c>
    </row>
    <row r="337" spans="1:7" ht="12.75">
      <c r="A337" s="44"/>
      <c r="B337" s="27"/>
      <c r="C337" s="98" t="s">
        <v>172</v>
      </c>
      <c r="D337" s="71">
        <v>28800</v>
      </c>
      <c r="E337" s="71">
        <v>28800</v>
      </c>
      <c r="F337" s="71">
        <v>28800</v>
      </c>
      <c r="G337" s="131" t="s">
        <v>0</v>
      </c>
    </row>
    <row r="338" spans="1:7" ht="22.5">
      <c r="A338" s="44"/>
      <c r="B338" s="27">
        <v>6170</v>
      </c>
      <c r="C338" s="98" t="s">
        <v>517</v>
      </c>
      <c r="D338" s="71"/>
      <c r="E338" s="71"/>
      <c r="F338" s="71"/>
      <c r="G338" s="131"/>
    </row>
    <row r="339" spans="1:7" ht="12.75">
      <c r="A339" s="44"/>
      <c r="B339" s="27"/>
      <c r="C339" s="98" t="s">
        <v>489</v>
      </c>
      <c r="D339" s="71"/>
      <c r="E339" s="71">
        <v>36000</v>
      </c>
      <c r="F339" s="71">
        <v>0</v>
      </c>
      <c r="G339" s="131"/>
    </row>
    <row r="340" spans="1:7" ht="12.75">
      <c r="A340" s="44"/>
      <c r="B340" s="27"/>
      <c r="C340" s="35" t="s">
        <v>5</v>
      </c>
      <c r="D340" s="10">
        <f>SUM(D337:D337)</f>
        <v>28800</v>
      </c>
      <c r="E340" s="10">
        <f>SUM(E336:E339)</f>
        <v>64800</v>
      </c>
      <c r="F340" s="10">
        <f>SUM(F336:F339)</f>
        <v>28800</v>
      </c>
      <c r="G340" s="131">
        <f>PRODUCT(F340/D340)</f>
        <v>1</v>
      </c>
    </row>
    <row r="341" spans="1:7" ht="12.75">
      <c r="A341" s="44">
        <v>75495</v>
      </c>
      <c r="B341" s="27"/>
      <c r="C341" s="35" t="s">
        <v>250</v>
      </c>
      <c r="D341" s="10"/>
      <c r="E341" s="10"/>
      <c r="F341" s="10"/>
      <c r="G341" s="131" t="s">
        <v>0</v>
      </c>
    </row>
    <row r="342" spans="1:7" ht="12.75">
      <c r="A342" s="44"/>
      <c r="B342" s="27">
        <v>4210</v>
      </c>
      <c r="C342" s="75" t="s">
        <v>12</v>
      </c>
      <c r="D342" s="7">
        <v>1910</v>
      </c>
      <c r="E342" s="7"/>
      <c r="F342" s="7">
        <v>5000</v>
      </c>
      <c r="G342" s="131" t="s">
        <v>0</v>
      </c>
    </row>
    <row r="343" spans="1:7" ht="12.75">
      <c r="A343" s="44"/>
      <c r="B343" s="27"/>
      <c r="C343" s="75" t="s">
        <v>398</v>
      </c>
      <c r="D343" s="7"/>
      <c r="E343" s="7">
        <v>10000</v>
      </c>
      <c r="F343" s="7" t="s">
        <v>0</v>
      </c>
      <c r="G343" s="131"/>
    </row>
    <row r="344" spans="1:7" ht="12.75">
      <c r="A344" s="44"/>
      <c r="B344" s="27"/>
      <c r="C344" s="75" t="s">
        <v>399</v>
      </c>
      <c r="D344" s="7"/>
      <c r="E344" s="7">
        <v>20000</v>
      </c>
      <c r="F344" s="7" t="s">
        <v>0</v>
      </c>
      <c r="G344" s="131"/>
    </row>
    <row r="345" spans="1:7" ht="12.75">
      <c r="A345" s="44"/>
      <c r="B345" s="27"/>
      <c r="C345" s="75" t="s">
        <v>400</v>
      </c>
      <c r="D345" s="7"/>
      <c r="E345" s="7">
        <v>10000</v>
      </c>
      <c r="F345" s="7">
        <v>0</v>
      </c>
      <c r="G345" s="131"/>
    </row>
    <row r="346" spans="1:7" ht="12.75">
      <c r="A346" s="44"/>
      <c r="B346" s="27">
        <v>4300</v>
      </c>
      <c r="C346" s="75" t="s">
        <v>15</v>
      </c>
      <c r="D346" s="7">
        <v>90</v>
      </c>
      <c r="E346" s="7"/>
      <c r="F346" s="7"/>
      <c r="G346" s="131"/>
    </row>
    <row r="347" spans="1:7" ht="33.75">
      <c r="A347" s="44"/>
      <c r="B347" s="27"/>
      <c r="C347" s="75" t="s">
        <v>390</v>
      </c>
      <c r="D347" s="7"/>
      <c r="E347" s="7">
        <v>61500</v>
      </c>
      <c r="F347" s="7">
        <v>61500</v>
      </c>
      <c r="G347" s="131"/>
    </row>
    <row r="348" spans="1:7" ht="12.75">
      <c r="A348" s="44"/>
      <c r="B348" s="27">
        <v>6050</v>
      </c>
      <c r="C348" s="75" t="s">
        <v>246</v>
      </c>
      <c r="D348" s="7"/>
      <c r="E348" s="7"/>
      <c r="F348" s="7"/>
      <c r="G348" s="131"/>
    </row>
    <row r="349" spans="1:7" ht="33.75">
      <c r="A349" s="44"/>
      <c r="B349" s="27">
        <v>6300</v>
      </c>
      <c r="C349" s="184" t="s">
        <v>306</v>
      </c>
      <c r="D349" s="7"/>
      <c r="E349" s="7"/>
      <c r="F349" s="7"/>
      <c r="G349" s="131" t="s">
        <v>0</v>
      </c>
    </row>
    <row r="350" spans="1:7" ht="22.5">
      <c r="A350" s="44"/>
      <c r="B350" s="27"/>
      <c r="C350" s="184" t="s">
        <v>304</v>
      </c>
      <c r="D350" s="7">
        <v>1200000</v>
      </c>
      <c r="E350" s="7"/>
      <c r="F350" s="7"/>
      <c r="G350" s="131" t="s">
        <v>0</v>
      </c>
    </row>
    <row r="351" spans="1:7" ht="12.75">
      <c r="A351" s="44"/>
      <c r="B351" s="27"/>
      <c r="C351" s="35" t="s">
        <v>5</v>
      </c>
      <c r="D351" s="10">
        <f>SUM(D342:D350)</f>
        <v>1202000</v>
      </c>
      <c r="E351" s="10">
        <f>SUM(E342:E350)</f>
        <v>101500</v>
      </c>
      <c r="F351" s="10">
        <f>SUM(F342:F350)</f>
        <v>66500</v>
      </c>
      <c r="G351" s="131">
        <f>PRODUCT(F351/D351)</f>
        <v>0.055324459234608984</v>
      </c>
    </row>
    <row r="352" spans="1:7" ht="15.75">
      <c r="A352" s="118">
        <v>75414</v>
      </c>
      <c r="B352" s="116"/>
      <c r="C352" s="119" t="s">
        <v>109</v>
      </c>
      <c r="D352" s="117"/>
      <c r="E352" s="117"/>
      <c r="F352" s="117"/>
      <c r="G352" s="131" t="s">
        <v>0</v>
      </c>
    </row>
    <row r="353" spans="1:7" ht="12.75">
      <c r="A353" s="115"/>
      <c r="B353" s="26">
        <v>4300</v>
      </c>
      <c r="C353" s="75" t="s">
        <v>15</v>
      </c>
      <c r="D353" s="120">
        <v>150</v>
      </c>
      <c r="E353" s="120">
        <v>150</v>
      </c>
      <c r="F353" s="120">
        <v>150</v>
      </c>
      <c r="G353" s="131" t="s">
        <v>0</v>
      </c>
    </row>
    <row r="354" spans="1:7" ht="22.5">
      <c r="A354" s="115"/>
      <c r="B354" s="26">
        <v>4700</v>
      </c>
      <c r="C354" s="75" t="s">
        <v>144</v>
      </c>
      <c r="D354" s="120">
        <v>1000</v>
      </c>
      <c r="E354" s="120">
        <v>2000</v>
      </c>
      <c r="F354" s="120">
        <v>1000</v>
      </c>
      <c r="G354" s="131" t="s">
        <v>0</v>
      </c>
    </row>
    <row r="355" spans="1:7" ht="12.75">
      <c r="A355" s="44"/>
      <c r="B355" s="27"/>
      <c r="C355" s="35" t="s">
        <v>5</v>
      </c>
      <c r="D355" s="121">
        <f>SUM(D353:D354)</f>
        <v>1150</v>
      </c>
      <c r="E355" s="121">
        <f>SUM(E353:E354)</f>
        <v>2150</v>
      </c>
      <c r="F355" s="121">
        <f>SUM(F353:F354)</f>
        <v>1150</v>
      </c>
      <c r="G355" s="131">
        <f>PRODUCT(F355/D355)</f>
        <v>1</v>
      </c>
    </row>
    <row r="356" spans="1:7" ht="22.5" customHeight="1">
      <c r="A356" s="63"/>
      <c r="B356" s="24"/>
      <c r="C356" s="37" t="s">
        <v>174</v>
      </c>
      <c r="D356" s="121">
        <f>SUM(D355,D340,D330,D351,D334)</f>
        <v>1315410</v>
      </c>
      <c r="E356" s="121">
        <f>SUM(E355,E340,E330,E351,E334)</f>
        <v>301450</v>
      </c>
      <c r="F356" s="121">
        <f>SUM(F355,F340,F330,F351,F334)</f>
        <v>184450</v>
      </c>
      <c r="G356" s="131">
        <f>PRODUCT(F356/D356)</f>
        <v>0.14022244015173976</v>
      </c>
    </row>
    <row r="357" spans="1:7" ht="22.5" customHeight="1">
      <c r="A357" s="63"/>
      <c r="B357" s="24"/>
      <c r="C357" s="37"/>
      <c r="D357" s="122"/>
      <c r="E357" s="122"/>
      <c r="F357" s="122"/>
      <c r="G357" s="170"/>
    </row>
    <row r="358" spans="1:3" ht="18">
      <c r="A358" s="59" t="s">
        <v>47</v>
      </c>
      <c r="B358" s="24"/>
      <c r="C358" s="16"/>
    </row>
    <row r="359" spans="1:3" ht="18">
      <c r="A359" s="59"/>
      <c r="B359" s="24"/>
      <c r="C359" s="16"/>
    </row>
    <row r="360" spans="1:7" ht="12.75">
      <c r="A360" s="135" t="s">
        <v>124</v>
      </c>
      <c r="B360" s="135" t="s">
        <v>2</v>
      </c>
      <c r="C360" s="136" t="s">
        <v>3</v>
      </c>
      <c r="D360" s="112" t="s">
        <v>318</v>
      </c>
      <c r="E360" s="112" t="s">
        <v>388</v>
      </c>
      <c r="F360" s="112" t="s">
        <v>385</v>
      </c>
      <c r="G360" s="192" t="s">
        <v>389</v>
      </c>
    </row>
    <row r="361" spans="1:7" ht="12.75" customHeight="1">
      <c r="A361" s="45">
        <v>1</v>
      </c>
      <c r="B361" s="22">
        <v>2</v>
      </c>
      <c r="C361" s="22">
        <v>3</v>
      </c>
      <c r="D361" s="97">
        <v>4</v>
      </c>
      <c r="E361" s="97">
        <v>5</v>
      </c>
      <c r="F361" s="97">
        <v>6</v>
      </c>
      <c r="G361" s="160">
        <v>7</v>
      </c>
    </row>
    <row r="362" spans="1:7" ht="25.5">
      <c r="A362" s="44">
        <v>75702</v>
      </c>
      <c r="B362" s="27" t="s">
        <v>0</v>
      </c>
      <c r="C362" s="30" t="s">
        <v>175</v>
      </c>
      <c r="D362" s="96"/>
      <c r="E362" s="96"/>
      <c r="F362" s="96"/>
      <c r="G362" s="131" t="s">
        <v>0</v>
      </c>
    </row>
    <row r="363" spans="1:7" ht="33.75">
      <c r="A363" s="60"/>
      <c r="B363" s="27">
        <v>8110</v>
      </c>
      <c r="C363" s="98" t="s">
        <v>234</v>
      </c>
      <c r="D363" s="72"/>
      <c r="E363" s="72"/>
      <c r="F363" s="72"/>
      <c r="G363" s="131" t="s">
        <v>0</v>
      </c>
    </row>
    <row r="364" spans="1:7" ht="12.75">
      <c r="A364" s="60"/>
      <c r="B364" s="27"/>
      <c r="C364" s="98" t="s">
        <v>242</v>
      </c>
      <c r="D364" s="72">
        <v>25296</v>
      </c>
      <c r="E364" s="72">
        <v>22950</v>
      </c>
      <c r="F364" s="72">
        <v>22950</v>
      </c>
      <c r="G364" s="131" t="s">
        <v>0</v>
      </c>
    </row>
    <row r="365" spans="1:7" ht="12.75" customHeight="1">
      <c r="A365" s="60"/>
      <c r="B365" s="27"/>
      <c r="C365" s="98" t="s">
        <v>255</v>
      </c>
      <c r="D365" s="72">
        <v>4698</v>
      </c>
      <c r="E365" s="72">
        <v>0</v>
      </c>
      <c r="F365" s="72">
        <v>0</v>
      </c>
      <c r="G365" s="131" t="s">
        <v>0</v>
      </c>
    </row>
    <row r="366" spans="1:7" ht="12.75">
      <c r="A366" s="60"/>
      <c r="B366" s="27"/>
      <c r="C366" s="98" t="s">
        <v>206</v>
      </c>
      <c r="D366" s="72">
        <v>10207.93</v>
      </c>
      <c r="E366" s="72">
        <v>7990</v>
      </c>
      <c r="F366" s="72">
        <v>7990</v>
      </c>
      <c r="G366" s="131" t="s">
        <v>0</v>
      </c>
    </row>
    <row r="367" spans="1:7" ht="12.75">
      <c r="A367" s="60"/>
      <c r="B367" s="27"/>
      <c r="C367" s="98" t="s">
        <v>221</v>
      </c>
      <c r="D367" s="72">
        <v>30996</v>
      </c>
      <c r="E367" s="72">
        <v>26320</v>
      </c>
      <c r="F367" s="72">
        <v>26320</v>
      </c>
      <c r="G367" s="131" t="s">
        <v>0</v>
      </c>
    </row>
    <row r="368" spans="1:7" ht="12.75">
      <c r="A368" s="60"/>
      <c r="B368" s="27"/>
      <c r="C368" s="98" t="s">
        <v>235</v>
      </c>
      <c r="D368" s="72">
        <v>17784</v>
      </c>
      <c r="E368" s="72">
        <v>15240</v>
      </c>
      <c r="F368" s="72">
        <v>15240.4</v>
      </c>
      <c r="G368" s="131" t="s">
        <v>0</v>
      </c>
    </row>
    <row r="369" spans="1:7" ht="12.75">
      <c r="A369" s="60"/>
      <c r="B369" s="27"/>
      <c r="C369" s="98" t="s">
        <v>182</v>
      </c>
      <c r="D369" s="72">
        <v>767.46</v>
      </c>
      <c r="E369" s="72">
        <v>118</v>
      </c>
      <c r="F369" s="72">
        <v>118</v>
      </c>
      <c r="G369" s="131" t="s">
        <v>0</v>
      </c>
    </row>
    <row r="370" spans="1:7" ht="14.25" customHeight="1">
      <c r="A370" s="60"/>
      <c r="B370" s="27"/>
      <c r="C370" s="98" t="s">
        <v>183</v>
      </c>
      <c r="D370" s="72">
        <v>687.33</v>
      </c>
      <c r="E370" s="72">
        <v>327</v>
      </c>
      <c r="F370" s="72">
        <v>327</v>
      </c>
      <c r="G370" s="131" t="s">
        <v>0</v>
      </c>
    </row>
    <row r="371" spans="1:7" ht="14.25" customHeight="1">
      <c r="A371" s="60"/>
      <c r="B371" s="27"/>
      <c r="C371" s="98" t="s">
        <v>245</v>
      </c>
      <c r="D371" s="72">
        <v>1359</v>
      </c>
      <c r="E371" s="72">
        <v>1117</v>
      </c>
      <c r="F371" s="72">
        <v>1117</v>
      </c>
      <c r="G371" s="131" t="s">
        <v>0</v>
      </c>
    </row>
    <row r="372" spans="1:7" ht="14.25" customHeight="1">
      <c r="A372" s="60"/>
      <c r="B372" s="27"/>
      <c r="C372" s="98" t="s">
        <v>193</v>
      </c>
      <c r="D372" s="72">
        <v>884.85</v>
      </c>
      <c r="E372" s="72">
        <v>0</v>
      </c>
      <c r="F372" s="72">
        <v>0</v>
      </c>
      <c r="G372" s="131" t="s">
        <v>0</v>
      </c>
    </row>
    <row r="373" spans="1:7" ht="12.75">
      <c r="A373" s="60"/>
      <c r="B373" s="27"/>
      <c r="C373" s="98" t="s">
        <v>177</v>
      </c>
      <c r="D373" s="72">
        <v>221.85</v>
      </c>
      <c r="E373" s="72">
        <v>0</v>
      </c>
      <c r="F373" s="72">
        <v>0</v>
      </c>
      <c r="G373" s="131" t="s">
        <v>0</v>
      </c>
    </row>
    <row r="374" spans="1:7" ht="12.75">
      <c r="A374" s="110"/>
      <c r="B374" s="24"/>
      <c r="C374" s="68" t="s">
        <v>137</v>
      </c>
      <c r="D374" s="10">
        <f>SUM(D363:D373)</f>
        <v>92902.42000000001</v>
      </c>
      <c r="E374" s="10">
        <f>SUM(E364:E373)</f>
        <v>74062</v>
      </c>
      <c r="F374" s="10">
        <f>SUM(F364:F373)</f>
        <v>74062.4</v>
      </c>
      <c r="G374" s="131">
        <f>PRODUCT(F374/D374)</f>
        <v>0.7972063591023785</v>
      </c>
    </row>
    <row r="375" spans="1:7" ht="12.75">
      <c r="A375" s="110"/>
      <c r="B375" s="24"/>
      <c r="C375" s="68"/>
      <c r="D375" s="130"/>
      <c r="E375" s="130"/>
      <c r="F375" s="130"/>
      <c r="G375" s="170"/>
    </row>
    <row r="376" spans="1:7" ht="12.75">
      <c r="A376" s="110"/>
      <c r="B376" s="24"/>
      <c r="C376" s="68"/>
      <c r="D376" s="130"/>
      <c r="E376" s="130"/>
      <c r="F376" s="130"/>
      <c r="G376" s="170"/>
    </row>
    <row r="377" spans="1:3" ht="20.25">
      <c r="A377" s="65" t="s">
        <v>48</v>
      </c>
      <c r="B377" s="24"/>
      <c r="C377" s="64"/>
    </row>
    <row r="378" spans="1:7" ht="12.75">
      <c r="A378" s="135" t="s">
        <v>124</v>
      </c>
      <c r="B378" s="135" t="s">
        <v>2</v>
      </c>
      <c r="C378" s="136" t="s">
        <v>3</v>
      </c>
      <c r="D378" s="112" t="s">
        <v>318</v>
      </c>
      <c r="E378" s="112" t="s">
        <v>388</v>
      </c>
      <c r="F378" s="112" t="s">
        <v>385</v>
      </c>
      <c r="G378" s="192" t="s">
        <v>389</v>
      </c>
    </row>
    <row r="379" spans="1:7" ht="12.75" customHeight="1">
      <c r="A379" s="45">
        <v>1</v>
      </c>
      <c r="B379" s="22">
        <v>2</v>
      </c>
      <c r="C379" s="22">
        <v>3</v>
      </c>
      <c r="D379" s="97">
        <v>4</v>
      </c>
      <c r="E379" s="97">
        <v>5</v>
      </c>
      <c r="F379" s="97">
        <v>6</v>
      </c>
      <c r="G379" s="160">
        <v>7</v>
      </c>
    </row>
    <row r="380" spans="1:7" ht="12.75">
      <c r="A380" s="137">
        <v>75814</v>
      </c>
      <c r="B380" s="138"/>
      <c r="C380" s="138" t="s">
        <v>147</v>
      </c>
      <c r="D380" s="141"/>
      <c r="E380" s="141"/>
      <c r="F380" s="141"/>
      <c r="G380" s="131" t="s">
        <v>0</v>
      </c>
    </row>
    <row r="381" spans="1:7" ht="12.75">
      <c r="A381" s="137"/>
      <c r="B381" s="151">
        <v>4300</v>
      </c>
      <c r="C381" s="139" t="s">
        <v>15</v>
      </c>
      <c r="D381" s="141"/>
      <c r="E381" s="141"/>
      <c r="F381" s="141"/>
      <c r="G381" s="131" t="s">
        <v>0</v>
      </c>
    </row>
    <row r="382" spans="1:7" ht="12.75">
      <c r="A382" s="137"/>
      <c r="B382" s="151"/>
      <c r="C382" s="139" t="s">
        <v>292</v>
      </c>
      <c r="D382" s="141">
        <v>219520</v>
      </c>
      <c r="E382" s="141">
        <v>231903</v>
      </c>
      <c r="F382" s="141">
        <v>231903</v>
      </c>
      <c r="G382" s="131"/>
    </row>
    <row r="383" spans="1:7" ht="22.5">
      <c r="A383" s="137"/>
      <c r="B383" s="151"/>
      <c r="C383" s="139" t="s">
        <v>372</v>
      </c>
      <c r="D383" s="141">
        <v>25480</v>
      </c>
      <c r="E383" s="141"/>
      <c r="F383" s="141">
        <v>20000</v>
      </c>
      <c r="G383" s="131" t="s">
        <v>0</v>
      </c>
    </row>
    <row r="384" spans="1:7" ht="12.75">
      <c r="A384" s="137"/>
      <c r="B384" s="151">
        <v>4210</v>
      </c>
      <c r="C384" s="188" t="s">
        <v>12</v>
      </c>
      <c r="D384" s="141">
        <v>5000</v>
      </c>
      <c r="E384" s="141">
        <v>18097</v>
      </c>
      <c r="F384" s="141">
        <v>18097</v>
      </c>
      <c r="G384" s="131" t="s">
        <v>0</v>
      </c>
    </row>
    <row r="385" spans="1:7" ht="12.75" customHeight="1">
      <c r="A385" s="137"/>
      <c r="B385" s="151"/>
      <c r="C385" s="188" t="s">
        <v>311</v>
      </c>
      <c r="D385" s="141"/>
      <c r="E385" s="141"/>
      <c r="F385" s="141"/>
      <c r="G385" s="131" t="s">
        <v>0</v>
      </c>
    </row>
    <row r="386" spans="1:7" ht="12.75">
      <c r="A386" s="137"/>
      <c r="B386" s="144"/>
      <c r="C386" s="140" t="s">
        <v>5</v>
      </c>
      <c r="D386" s="145">
        <f>SUM(D381:D385)</f>
        <v>250000</v>
      </c>
      <c r="E386" s="145">
        <f>SUM(E381:E385)</f>
        <v>250000</v>
      </c>
      <c r="F386" s="145">
        <f>SUM(F381:F385)</f>
        <v>270000</v>
      </c>
      <c r="G386" s="131">
        <f>PRODUCT(F386/D386)</f>
        <v>1.08</v>
      </c>
    </row>
    <row r="387" spans="1:7" ht="12.75">
      <c r="A387" s="44">
        <v>75818</v>
      </c>
      <c r="B387" s="27" t="s">
        <v>0</v>
      </c>
      <c r="C387" s="36" t="s">
        <v>49</v>
      </c>
      <c r="D387" s="72"/>
      <c r="E387" s="72"/>
      <c r="F387" s="72"/>
      <c r="G387" s="131" t="s">
        <v>0</v>
      </c>
    </row>
    <row r="388" spans="1:7" ht="12.75">
      <c r="A388" s="44"/>
      <c r="B388" s="27">
        <v>4810</v>
      </c>
      <c r="C388" s="33" t="s">
        <v>50</v>
      </c>
      <c r="D388" s="7"/>
      <c r="E388" s="7"/>
      <c r="F388" s="7"/>
      <c r="G388" s="131" t="s">
        <v>0</v>
      </c>
    </row>
    <row r="389" spans="1:7" ht="12.75">
      <c r="A389" s="44"/>
      <c r="B389" s="27"/>
      <c r="C389" s="33" t="s">
        <v>229</v>
      </c>
      <c r="D389" s="7">
        <v>55415.56</v>
      </c>
      <c r="E389" s="7">
        <v>72000</v>
      </c>
      <c r="F389" s="7">
        <v>72000</v>
      </c>
      <c r="G389" s="131" t="s">
        <v>0</v>
      </c>
    </row>
    <row r="390" spans="1:7" ht="12.75" customHeight="1">
      <c r="A390" s="44"/>
      <c r="B390" s="27"/>
      <c r="C390" s="33" t="s">
        <v>230</v>
      </c>
      <c r="D390" s="7">
        <v>98040</v>
      </c>
      <c r="E390" s="7">
        <v>115000</v>
      </c>
      <c r="F390" s="7">
        <v>115000</v>
      </c>
      <c r="G390" s="131" t="s">
        <v>0</v>
      </c>
    </row>
    <row r="391" spans="1:7" ht="12.75" customHeight="1">
      <c r="A391" s="44"/>
      <c r="B391" s="27"/>
      <c r="C391" s="36" t="s">
        <v>5</v>
      </c>
      <c r="D391" s="10">
        <f>SUM(D388:D390)</f>
        <v>153455.56</v>
      </c>
      <c r="E391" s="10">
        <f>SUM(E389:E390)</f>
        <v>187000</v>
      </c>
      <c r="F391" s="10">
        <f>SUM(F389:F390)</f>
        <v>187000</v>
      </c>
      <c r="G391" s="131" t="s">
        <v>0</v>
      </c>
    </row>
    <row r="392" spans="1:7" ht="12.75" customHeight="1">
      <c r="A392" s="63"/>
      <c r="B392" s="24"/>
      <c r="C392" s="68" t="s">
        <v>136</v>
      </c>
      <c r="D392" s="10">
        <f>SUM(D386,D391)</f>
        <v>403455.56</v>
      </c>
      <c r="E392" s="10">
        <f>SUM(E386,E391)</f>
        <v>437000</v>
      </c>
      <c r="F392" s="10">
        <f>SUM(F386,F391)</f>
        <v>457000</v>
      </c>
      <c r="G392" s="131">
        <f>PRODUCT(F392/D392)</f>
        <v>1.132714591911932</v>
      </c>
    </row>
    <row r="393" spans="1:7" ht="12.75" customHeight="1">
      <c r="A393" s="63"/>
      <c r="B393" s="24"/>
      <c r="C393" s="68"/>
      <c r="D393" s="130"/>
      <c r="E393" s="130"/>
      <c r="F393" s="130"/>
      <c r="G393" s="170"/>
    </row>
    <row r="394" spans="1:2" ht="18">
      <c r="A394" s="2" t="s">
        <v>51</v>
      </c>
      <c r="B394" s="20"/>
    </row>
    <row r="395" ht="12.75" customHeight="1">
      <c r="B395" s="20"/>
    </row>
    <row r="396" spans="1:7" ht="12.75">
      <c r="A396" s="135" t="s">
        <v>124</v>
      </c>
      <c r="B396" s="135" t="s">
        <v>2</v>
      </c>
      <c r="C396" s="136" t="s">
        <v>3</v>
      </c>
      <c r="D396" s="112" t="s">
        <v>318</v>
      </c>
      <c r="E396" s="112" t="s">
        <v>388</v>
      </c>
      <c r="F396" s="112" t="s">
        <v>385</v>
      </c>
      <c r="G396" s="192" t="s">
        <v>389</v>
      </c>
    </row>
    <row r="397" spans="1:7" ht="12.75" customHeight="1">
      <c r="A397" s="45">
        <v>1</v>
      </c>
      <c r="B397" s="22">
        <v>2</v>
      </c>
      <c r="C397" s="22">
        <v>3</v>
      </c>
      <c r="D397" s="97">
        <v>4</v>
      </c>
      <c r="E397" s="97">
        <v>5</v>
      </c>
      <c r="F397" s="97">
        <v>6</v>
      </c>
      <c r="G397" s="160">
        <v>7</v>
      </c>
    </row>
    <row r="398" spans="1:7" ht="15.75">
      <c r="A398" s="62">
        <v>80101</v>
      </c>
      <c r="B398" s="23"/>
      <c r="C398" s="187" t="s">
        <v>52</v>
      </c>
      <c r="D398" s="71"/>
      <c r="E398" s="71"/>
      <c r="F398" s="71"/>
      <c r="G398" s="5"/>
    </row>
    <row r="399" spans="1:7" s="114" customFormat="1" ht="12.75" customHeight="1">
      <c r="A399" s="62"/>
      <c r="B399" s="23"/>
      <c r="C399" s="38" t="s">
        <v>53</v>
      </c>
      <c r="D399" s="71"/>
      <c r="E399" s="71"/>
      <c r="F399" s="71"/>
      <c r="G399" s="5"/>
    </row>
    <row r="400" spans="1:7" s="114" customFormat="1" ht="12.75">
      <c r="A400" s="62"/>
      <c r="B400" s="23">
        <v>2950</v>
      </c>
      <c r="C400" s="31" t="s">
        <v>381</v>
      </c>
      <c r="D400" s="71">
        <v>144.44</v>
      </c>
      <c r="E400" s="71">
        <v>0</v>
      </c>
      <c r="F400" s="71">
        <v>0</v>
      </c>
      <c r="G400" s="5"/>
    </row>
    <row r="401" spans="1:7" s="114" customFormat="1" ht="12.75">
      <c r="A401" s="46"/>
      <c r="B401" s="26">
        <v>3020</v>
      </c>
      <c r="C401" s="75" t="s">
        <v>151</v>
      </c>
      <c r="D401" s="71">
        <v>137000</v>
      </c>
      <c r="E401" s="71">
        <v>168100</v>
      </c>
      <c r="F401" s="71">
        <v>162000</v>
      </c>
      <c r="G401" s="131" t="s">
        <v>0</v>
      </c>
    </row>
    <row r="402" spans="1:7" ht="12.75" customHeight="1">
      <c r="A402" s="46"/>
      <c r="B402" s="26">
        <v>3240</v>
      </c>
      <c r="C402" s="75" t="s">
        <v>130</v>
      </c>
      <c r="D402" s="71">
        <v>2000</v>
      </c>
      <c r="E402" s="71">
        <v>5000</v>
      </c>
      <c r="F402" s="71">
        <v>5000</v>
      </c>
      <c r="G402" s="131" t="s">
        <v>0</v>
      </c>
    </row>
    <row r="403" spans="1:7" ht="12.75" customHeight="1">
      <c r="A403" s="46"/>
      <c r="B403" s="26">
        <v>4010</v>
      </c>
      <c r="C403" s="75" t="s">
        <v>21</v>
      </c>
      <c r="D403" s="6">
        <v>1732167</v>
      </c>
      <c r="E403" s="6"/>
      <c r="F403" s="6"/>
      <c r="G403" s="131" t="s">
        <v>0</v>
      </c>
    </row>
    <row r="404" spans="1:7" ht="12.75" customHeight="1">
      <c r="A404" s="46"/>
      <c r="B404" s="26"/>
      <c r="C404" s="75" t="s">
        <v>415</v>
      </c>
      <c r="D404" s="6"/>
      <c r="E404" s="6">
        <v>171500</v>
      </c>
      <c r="F404" s="6">
        <v>1701500</v>
      </c>
      <c r="G404" s="131"/>
    </row>
    <row r="405" spans="1:7" ht="12.75" customHeight="1">
      <c r="A405" s="46"/>
      <c r="B405" s="26"/>
      <c r="C405" s="75" t="s">
        <v>416</v>
      </c>
      <c r="D405" s="6"/>
      <c r="E405" s="6">
        <v>16800</v>
      </c>
      <c r="F405" s="6">
        <v>16800</v>
      </c>
      <c r="G405" s="131"/>
    </row>
    <row r="406" spans="1:7" ht="12.75" customHeight="1">
      <c r="A406" s="46"/>
      <c r="B406" s="26"/>
      <c r="C406" s="75" t="s">
        <v>417</v>
      </c>
      <c r="D406" s="6"/>
      <c r="E406" s="6">
        <v>8000</v>
      </c>
      <c r="F406" s="6">
        <v>8000</v>
      </c>
      <c r="G406" s="131"/>
    </row>
    <row r="407" spans="1:7" ht="12.75" customHeight="1">
      <c r="A407" s="46"/>
      <c r="B407" s="26"/>
      <c r="C407" s="75" t="s">
        <v>418</v>
      </c>
      <c r="D407" s="6"/>
      <c r="E407" s="6">
        <v>184500</v>
      </c>
      <c r="F407" s="6">
        <v>184500</v>
      </c>
      <c r="G407" s="131"/>
    </row>
    <row r="408" spans="1:7" ht="12.75" customHeight="1">
      <c r="A408" s="46"/>
      <c r="B408" s="26"/>
      <c r="C408" s="75" t="s">
        <v>406</v>
      </c>
      <c r="D408" s="6"/>
      <c r="E408" s="6">
        <v>48000</v>
      </c>
      <c r="F408" s="6">
        <v>48000</v>
      </c>
      <c r="G408" s="131"/>
    </row>
    <row r="409" spans="1:7" ht="12.75" customHeight="1">
      <c r="A409" s="46"/>
      <c r="B409" s="26"/>
      <c r="C409" s="75" t="s">
        <v>419</v>
      </c>
      <c r="D409" s="6"/>
      <c r="E409" s="6">
        <v>476000</v>
      </c>
      <c r="F409" s="6">
        <v>476000</v>
      </c>
      <c r="G409" s="131"/>
    </row>
    <row r="410" spans="1:7" ht="12.75" customHeight="1">
      <c r="A410" s="46"/>
      <c r="B410" s="26"/>
      <c r="C410" s="75" t="s">
        <v>420</v>
      </c>
      <c r="D410" s="6"/>
      <c r="E410" s="6">
        <v>23200</v>
      </c>
      <c r="F410" s="6">
        <v>23200</v>
      </c>
      <c r="G410" s="131"/>
    </row>
    <row r="411" spans="1:7" ht="12.75" customHeight="1">
      <c r="A411" s="46"/>
      <c r="B411" s="26"/>
      <c r="C411" s="75" t="s">
        <v>421</v>
      </c>
      <c r="D411" s="6"/>
      <c r="E411" s="6">
        <v>9600</v>
      </c>
      <c r="F411" s="6">
        <v>9600</v>
      </c>
      <c r="G411" s="131"/>
    </row>
    <row r="412" spans="1:7" ht="12.75" customHeight="1">
      <c r="A412" s="46"/>
      <c r="B412" s="26"/>
      <c r="C412" s="75" t="s">
        <v>422</v>
      </c>
      <c r="D412" s="6"/>
      <c r="E412" s="6">
        <v>24100</v>
      </c>
      <c r="F412" s="6">
        <v>24100</v>
      </c>
      <c r="G412" s="131"/>
    </row>
    <row r="413" spans="1:7" ht="12.75" customHeight="1">
      <c r="A413" s="46"/>
      <c r="B413" s="26"/>
      <c r="C413" s="75" t="s">
        <v>423</v>
      </c>
      <c r="D413" s="6"/>
      <c r="E413" s="6">
        <v>1900</v>
      </c>
      <c r="F413" s="6">
        <v>1900</v>
      </c>
      <c r="G413" s="131"/>
    </row>
    <row r="414" spans="1:7" ht="12.75" customHeight="1">
      <c r="A414" s="46"/>
      <c r="B414" s="26"/>
      <c r="C414" s="75" t="s">
        <v>424</v>
      </c>
      <c r="D414" s="6"/>
      <c r="E414" s="6">
        <v>27000</v>
      </c>
      <c r="F414" s="6">
        <v>27000</v>
      </c>
      <c r="G414" s="131"/>
    </row>
    <row r="415" spans="1:7" ht="12.75" customHeight="1">
      <c r="A415" s="46"/>
      <c r="B415" s="26">
        <v>4040</v>
      </c>
      <c r="C415" s="75" t="s">
        <v>38</v>
      </c>
      <c r="D415" s="6">
        <v>142530</v>
      </c>
      <c r="E415" s="6">
        <v>220100</v>
      </c>
      <c r="F415" s="6">
        <v>150000</v>
      </c>
      <c r="G415" s="131" t="s">
        <v>0</v>
      </c>
    </row>
    <row r="416" spans="1:7" ht="12.75" customHeight="1">
      <c r="A416" s="46"/>
      <c r="B416" s="26">
        <v>4110</v>
      </c>
      <c r="C416" s="75" t="s">
        <v>40</v>
      </c>
      <c r="D416" s="6">
        <v>371991</v>
      </c>
      <c r="E416" s="6">
        <v>510700</v>
      </c>
      <c r="F416" s="6">
        <v>496500</v>
      </c>
      <c r="G416" s="131" t="s">
        <v>0</v>
      </c>
    </row>
    <row r="417" spans="1:7" ht="12.75" customHeight="1">
      <c r="A417" s="46" t="s">
        <v>0</v>
      </c>
      <c r="B417" s="26">
        <v>4120</v>
      </c>
      <c r="C417" s="75" t="s">
        <v>41</v>
      </c>
      <c r="D417" s="6">
        <v>53444</v>
      </c>
      <c r="E417" s="6">
        <v>72800</v>
      </c>
      <c r="F417" s="6">
        <v>70100</v>
      </c>
      <c r="G417" s="131" t="s">
        <v>0</v>
      </c>
    </row>
    <row r="418" spans="1:7" ht="12.75" customHeight="1">
      <c r="A418" s="46"/>
      <c r="B418" s="26">
        <v>4170</v>
      </c>
      <c r="C418" s="75" t="s">
        <v>125</v>
      </c>
      <c r="D418" s="6">
        <v>2500</v>
      </c>
      <c r="E418" s="6">
        <v>2500</v>
      </c>
      <c r="F418" s="6">
        <v>2500</v>
      </c>
      <c r="G418" s="131" t="s">
        <v>0</v>
      </c>
    </row>
    <row r="419" spans="1:7" ht="22.5">
      <c r="A419" s="46"/>
      <c r="B419" s="26">
        <v>4140</v>
      </c>
      <c r="C419" s="75" t="s">
        <v>233</v>
      </c>
      <c r="D419" s="6"/>
      <c r="E419" s="6">
        <v>0</v>
      </c>
      <c r="F419" s="6">
        <v>0</v>
      </c>
      <c r="G419" s="131"/>
    </row>
    <row r="420" spans="1:7" s="132" customFormat="1" ht="12.75" customHeight="1">
      <c r="A420" s="46"/>
      <c r="B420" s="26">
        <v>4210</v>
      </c>
      <c r="C420" s="75" t="s">
        <v>12</v>
      </c>
      <c r="D420" s="6">
        <v>63600</v>
      </c>
      <c r="E420" s="6"/>
      <c r="F420" s="6">
        <v>65000</v>
      </c>
      <c r="G420" s="131" t="s">
        <v>0</v>
      </c>
    </row>
    <row r="421" spans="1:7" s="132" customFormat="1" ht="22.5">
      <c r="A421" s="46"/>
      <c r="B421" s="26"/>
      <c r="C421" s="75" t="s">
        <v>425</v>
      </c>
      <c r="D421" s="6" t="s">
        <v>0</v>
      </c>
      <c r="E421" s="6">
        <v>14000</v>
      </c>
      <c r="F421" s="6" t="s">
        <v>0</v>
      </c>
      <c r="G421" s="131" t="s">
        <v>0</v>
      </c>
    </row>
    <row r="422" spans="1:7" s="132" customFormat="1" ht="12.75" customHeight="1">
      <c r="A422" s="46"/>
      <c r="B422" s="26"/>
      <c r="C422" s="75" t="s">
        <v>426</v>
      </c>
      <c r="D422" s="6" t="s">
        <v>0</v>
      </c>
      <c r="E422" s="6">
        <v>7000</v>
      </c>
      <c r="F422" s="6" t="s">
        <v>0</v>
      </c>
      <c r="G422" s="131" t="s">
        <v>0</v>
      </c>
    </row>
    <row r="423" spans="1:7" s="132" customFormat="1" ht="12.75" customHeight="1">
      <c r="A423" s="46"/>
      <c r="B423" s="26"/>
      <c r="C423" s="75" t="s">
        <v>427</v>
      </c>
      <c r="D423" s="6" t="s">
        <v>0</v>
      </c>
      <c r="E423" s="6">
        <v>15000</v>
      </c>
      <c r="F423" s="6" t="s">
        <v>0</v>
      </c>
      <c r="G423" s="131" t="s">
        <v>0</v>
      </c>
    </row>
    <row r="424" spans="1:7" s="132" customFormat="1" ht="12.75" customHeight="1">
      <c r="A424" s="180" t="s">
        <v>0</v>
      </c>
      <c r="B424" s="26"/>
      <c r="C424" s="75" t="s">
        <v>428</v>
      </c>
      <c r="D424" s="6" t="s">
        <v>0</v>
      </c>
      <c r="E424" s="6">
        <v>18000</v>
      </c>
      <c r="F424" s="6" t="s">
        <v>0</v>
      </c>
      <c r="G424" s="131" t="s">
        <v>0</v>
      </c>
    </row>
    <row r="425" spans="1:7" s="132" customFormat="1" ht="12.75" customHeight="1">
      <c r="A425" s="180"/>
      <c r="B425" s="26"/>
      <c r="C425" s="75" t="s">
        <v>216</v>
      </c>
      <c r="D425" s="6" t="s">
        <v>0</v>
      </c>
      <c r="E425" s="6">
        <v>20000</v>
      </c>
      <c r="F425" s="6" t="s">
        <v>0</v>
      </c>
      <c r="G425" s="131" t="s">
        <v>0</v>
      </c>
    </row>
    <row r="426" spans="1:7" s="132" customFormat="1" ht="12.75" customHeight="1">
      <c r="A426" s="46"/>
      <c r="B426" s="26"/>
      <c r="C426" s="75" t="s">
        <v>429</v>
      </c>
      <c r="D426" s="6" t="s">
        <v>0</v>
      </c>
      <c r="E426" s="6">
        <v>4000</v>
      </c>
      <c r="F426" s="6" t="s">
        <v>0</v>
      </c>
      <c r="G426" s="131" t="s">
        <v>0</v>
      </c>
    </row>
    <row r="427" spans="1:7" s="132" customFormat="1" ht="12.75" customHeight="1">
      <c r="A427" s="46"/>
      <c r="B427" s="26"/>
      <c r="C427" s="75" t="s">
        <v>430</v>
      </c>
      <c r="D427" s="6"/>
      <c r="E427" s="6">
        <v>10000</v>
      </c>
      <c r="F427" s="6" t="s">
        <v>0</v>
      </c>
      <c r="G427" s="131"/>
    </row>
    <row r="428" spans="1:7" s="132" customFormat="1" ht="12.75" customHeight="1">
      <c r="A428" s="46"/>
      <c r="B428" s="26">
        <v>4240</v>
      </c>
      <c r="C428" s="75" t="s">
        <v>39</v>
      </c>
      <c r="D428" s="6">
        <v>88726.35</v>
      </c>
      <c r="E428" s="6">
        <v>13000</v>
      </c>
      <c r="F428" s="6">
        <v>13000</v>
      </c>
      <c r="G428" s="131" t="s">
        <v>0</v>
      </c>
    </row>
    <row r="429" spans="1:7" s="132" customFormat="1" ht="12.75" customHeight="1">
      <c r="A429" s="46"/>
      <c r="B429" s="26">
        <v>4260</v>
      </c>
      <c r="C429" s="75" t="s">
        <v>13</v>
      </c>
      <c r="D429" s="71">
        <v>100000</v>
      </c>
      <c r="E429" s="71"/>
      <c r="F429" s="71">
        <v>110000</v>
      </c>
      <c r="G429" s="131" t="s">
        <v>0</v>
      </c>
    </row>
    <row r="430" spans="1:7" s="132" customFormat="1" ht="12.75" customHeight="1">
      <c r="A430" s="46"/>
      <c r="B430" s="26"/>
      <c r="C430" s="75" t="s">
        <v>218</v>
      </c>
      <c r="D430" s="71" t="s">
        <v>0</v>
      </c>
      <c r="E430" s="71">
        <v>40000</v>
      </c>
      <c r="F430" s="71" t="s">
        <v>0</v>
      </c>
      <c r="G430" s="131" t="s">
        <v>0</v>
      </c>
    </row>
    <row r="431" spans="1:7" s="132" customFormat="1" ht="12.75" customHeight="1">
      <c r="A431" s="46"/>
      <c r="B431" s="26"/>
      <c r="C431" s="75" t="s">
        <v>165</v>
      </c>
      <c r="D431" s="71" t="s">
        <v>0</v>
      </c>
      <c r="E431" s="71">
        <v>90000</v>
      </c>
      <c r="F431" s="71" t="s">
        <v>0</v>
      </c>
      <c r="G431" s="131" t="s">
        <v>0</v>
      </c>
    </row>
    <row r="432" spans="1:7" s="132" customFormat="1" ht="12.75" customHeight="1">
      <c r="A432" s="46"/>
      <c r="B432" s="26"/>
      <c r="C432" s="75" t="s">
        <v>219</v>
      </c>
      <c r="D432" s="71" t="s">
        <v>0</v>
      </c>
      <c r="E432" s="71">
        <v>15000</v>
      </c>
      <c r="F432" s="71" t="s">
        <v>0</v>
      </c>
      <c r="G432" s="131" t="s">
        <v>0</v>
      </c>
    </row>
    <row r="433" spans="1:7" s="132" customFormat="1" ht="12.75" customHeight="1">
      <c r="A433" s="46"/>
      <c r="B433" s="26">
        <v>4270</v>
      </c>
      <c r="C433" s="75" t="s">
        <v>14</v>
      </c>
      <c r="D433" s="71">
        <v>129900</v>
      </c>
      <c r="E433" s="71"/>
      <c r="F433" s="71"/>
      <c r="G433" s="131" t="s">
        <v>0</v>
      </c>
    </row>
    <row r="434" spans="1:7" s="132" customFormat="1" ht="12.75" customHeight="1">
      <c r="A434" s="46"/>
      <c r="B434" s="26"/>
      <c r="C434" s="75" t="s">
        <v>431</v>
      </c>
      <c r="D434" s="71" t="s">
        <v>0</v>
      </c>
      <c r="E434" s="71">
        <v>30000</v>
      </c>
      <c r="F434" s="71" t="s">
        <v>0</v>
      </c>
      <c r="G434" s="131" t="s">
        <v>0</v>
      </c>
    </row>
    <row r="435" spans="1:7" s="132" customFormat="1" ht="12.75" customHeight="1">
      <c r="A435" s="46"/>
      <c r="B435" s="26"/>
      <c r="C435" s="75" t="s">
        <v>432</v>
      </c>
      <c r="D435" s="71" t="s">
        <v>0</v>
      </c>
      <c r="E435" s="71">
        <v>35000</v>
      </c>
      <c r="F435" s="71">
        <v>30000</v>
      </c>
      <c r="G435" s="131" t="s">
        <v>0</v>
      </c>
    </row>
    <row r="436" spans="1:7" s="132" customFormat="1" ht="12.75" customHeight="1">
      <c r="A436" s="46"/>
      <c r="B436" s="26"/>
      <c r="C436" s="75" t="s">
        <v>333</v>
      </c>
      <c r="D436" s="71" t="s">
        <v>0</v>
      </c>
      <c r="E436" s="71">
        <v>35000</v>
      </c>
      <c r="F436" s="71" t="s">
        <v>0</v>
      </c>
      <c r="G436" s="131" t="s">
        <v>0</v>
      </c>
    </row>
    <row r="437" spans="1:7" s="132" customFormat="1" ht="12.75" customHeight="1">
      <c r="A437" s="46"/>
      <c r="B437" s="26">
        <v>4280</v>
      </c>
      <c r="C437" s="75" t="s">
        <v>97</v>
      </c>
      <c r="D437" s="6">
        <v>8000</v>
      </c>
      <c r="E437" s="6">
        <v>7000</v>
      </c>
      <c r="F437" s="6">
        <v>7000</v>
      </c>
      <c r="G437" s="131" t="s">
        <v>0</v>
      </c>
    </row>
    <row r="438" spans="1:7" s="132" customFormat="1" ht="12.75" customHeight="1">
      <c r="A438" s="46"/>
      <c r="B438" s="26">
        <v>4300</v>
      </c>
      <c r="C438" s="75" t="s">
        <v>15</v>
      </c>
      <c r="D438" s="6">
        <v>47990.84</v>
      </c>
      <c r="E438" s="6"/>
      <c r="F438" s="6"/>
      <c r="G438" s="131" t="s">
        <v>0</v>
      </c>
    </row>
    <row r="439" spans="1:7" s="132" customFormat="1" ht="12.75" customHeight="1">
      <c r="A439" s="46"/>
      <c r="B439" s="179" t="s">
        <v>0</v>
      </c>
      <c r="C439" s="75" t="s">
        <v>433</v>
      </c>
      <c r="D439" s="6" t="s">
        <v>0</v>
      </c>
      <c r="E439" s="6">
        <v>10000</v>
      </c>
      <c r="F439" s="6">
        <v>5000</v>
      </c>
      <c r="G439" s="131" t="s">
        <v>0</v>
      </c>
    </row>
    <row r="440" spans="1:7" s="132" customFormat="1" ht="12.75" customHeight="1">
      <c r="A440" s="46"/>
      <c r="B440" s="26"/>
      <c r="C440" s="75" t="s">
        <v>331</v>
      </c>
      <c r="D440" s="6" t="s">
        <v>0</v>
      </c>
      <c r="E440" s="6">
        <v>8000</v>
      </c>
      <c r="F440" s="6">
        <v>8000</v>
      </c>
      <c r="G440" s="131" t="s">
        <v>0</v>
      </c>
    </row>
    <row r="441" spans="1:7" s="132" customFormat="1" ht="12" customHeight="1">
      <c r="A441" s="46"/>
      <c r="B441" s="26"/>
      <c r="C441" s="75" t="s">
        <v>434</v>
      </c>
      <c r="D441" s="6" t="s">
        <v>0</v>
      </c>
      <c r="E441" s="6">
        <v>15000</v>
      </c>
      <c r="F441" s="6">
        <v>10000</v>
      </c>
      <c r="G441" s="131" t="s">
        <v>0</v>
      </c>
    </row>
    <row r="442" spans="1:7" s="132" customFormat="1" ht="12.75">
      <c r="A442" s="46"/>
      <c r="B442" s="26"/>
      <c r="C442" s="75" t="s">
        <v>379</v>
      </c>
      <c r="D442" s="6" t="s">
        <v>0</v>
      </c>
      <c r="E442" s="6">
        <v>22000</v>
      </c>
      <c r="F442" s="6">
        <v>12000</v>
      </c>
      <c r="G442" s="131" t="s">
        <v>0</v>
      </c>
    </row>
    <row r="443" spans="1:7" s="132" customFormat="1" ht="12.75">
      <c r="A443" s="46"/>
      <c r="B443" s="26"/>
      <c r="C443" s="75" t="s">
        <v>435</v>
      </c>
      <c r="D443" s="6" t="s">
        <v>0</v>
      </c>
      <c r="E443" s="6">
        <v>7000</v>
      </c>
      <c r="F443" s="6">
        <v>7000</v>
      </c>
      <c r="G443" s="131" t="s">
        <v>0</v>
      </c>
    </row>
    <row r="444" spans="1:7" s="132" customFormat="1" ht="12.75">
      <c r="A444" s="46"/>
      <c r="B444" s="26"/>
      <c r="C444" s="75" t="s">
        <v>436</v>
      </c>
      <c r="D444" s="6"/>
      <c r="E444" s="6">
        <v>6000</v>
      </c>
      <c r="F444" s="6">
        <v>6000</v>
      </c>
      <c r="G444" s="131"/>
    </row>
    <row r="445" spans="1:7" s="132" customFormat="1" ht="12.75">
      <c r="A445" s="46"/>
      <c r="B445" s="26"/>
      <c r="C445" s="75" t="s">
        <v>437</v>
      </c>
      <c r="D445" s="6" t="s">
        <v>0</v>
      </c>
      <c r="E445" s="6">
        <v>7000</v>
      </c>
      <c r="F445" s="6">
        <v>7000</v>
      </c>
      <c r="G445" s="131" t="s">
        <v>0</v>
      </c>
    </row>
    <row r="446" spans="1:7" s="132" customFormat="1" ht="12.75">
      <c r="A446" s="46"/>
      <c r="B446" s="26">
        <v>4307</v>
      </c>
      <c r="C446" s="75" t="s">
        <v>15</v>
      </c>
      <c r="D446" s="6">
        <v>4435</v>
      </c>
      <c r="E446" s="6"/>
      <c r="F446" s="6" t="s">
        <v>0</v>
      </c>
      <c r="G446" s="131"/>
    </row>
    <row r="447" spans="1:7" s="132" customFormat="1" ht="22.5">
      <c r="A447" s="46"/>
      <c r="B447" s="26">
        <v>4700</v>
      </c>
      <c r="C447" s="75" t="s">
        <v>144</v>
      </c>
      <c r="D447" s="6">
        <v>4500</v>
      </c>
      <c r="E447" s="6">
        <v>8000</v>
      </c>
      <c r="F447" s="6">
        <v>5000</v>
      </c>
      <c r="G447" s="131" t="s">
        <v>0</v>
      </c>
    </row>
    <row r="448" spans="1:7" s="132" customFormat="1" ht="12.75">
      <c r="A448" s="46"/>
      <c r="B448" s="26">
        <v>4360</v>
      </c>
      <c r="C448" s="75" t="s">
        <v>277</v>
      </c>
      <c r="D448" s="6">
        <v>11000</v>
      </c>
      <c r="E448" s="6">
        <v>11000</v>
      </c>
      <c r="F448" s="6">
        <v>11000</v>
      </c>
      <c r="G448" s="131" t="s">
        <v>0</v>
      </c>
    </row>
    <row r="449" spans="1:7" ht="24.75" customHeight="1">
      <c r="A449" s="46"/>
      <c r="B449" s="26">
        <v>4410</v>
      </c>
      <c r="C449" s="75" t="s">
        <v>26</v>
      </c>
      <c r="D449" s="6">
        <v>1000</v>
      </c>
      <c r="E449" s="6">
        <v>3000</v>
      </c>
      <c r="F449" s="6">
        <v>3000</v>
      </c>
      <c r="G449" s="131" t="s">
        <v>0</v>
      </c>
    </row>
    <row r="450" spans="1:7" ht="24.75" customHeight="1">
      <c r="A450" s="46"/>
      <c r="B450" s="26">
        <v>4417</v>
      </c>
      <c r="C450" s="75" t="s">
        <v>26</v>
      </c>
      <c r="D450" s="6">
        <v>28169</v>
      </c>
      <c r="E450" s="6"/>
      <c r="F450" s="6"/>
      <c r="G450" s="131" t="s">
        <v>0</v>
      </c>
    </row>
    <row r="451" spans="1:7" ht="12.75">
      <c r="A451" s="46"/>
      <c r="B451" s="26">
        <v>4430</v>
      </c>
      <c r="C451" s="75" t="s">
        <v>27</v>
      </c>
      <c r="D451" s="6">
        <v>1900</v>
      </c>
      <c r="E451" s="6">
        <v>5000</v>
      </c>
      <c r="F451" s="6">
        <v>5000</v>
      </c>
      <c r="G451" s="131" t="s">
        <v>0</v>
      </c>
    </row>
    <row r="452" spans="1:7" ht="12.75">
      <c r="A452" s="46"/>
      <c r="B452" s="26">
        <v>4440</v>
      </c>
      <c r="C452" s="75" t="s">
        <v>28</v>
      </c>
      <c r="D452" s="6">
        <v>155400</v>
      </c>
      <c r="E452" s="6">
        <v>180000</v>
      </c>
      <c r="F452" s="6">
        <v>160000</v>
      </c>
      <c r="G452" s="131" t="s">
        <v>0</v>
      </c>
    </row>
    <row r="453" spans="1:7" ht="12.75">
      <c r="A453" s="46"/>
      <c r="B453" s="26">
        <v>4480</v>
      </c>
      <c r="C453" s="75" t="s">
        <v>214</v>
      </c>
      <c r="D453" s="6">
        <v>120</v>
      </c>
      <c r="E453" s="6">
        <v>200</v>
      </c>
      <c r="F453" s="6">
        <v>200</v>
      </c>
      <c r="G453" s="131" t="s">
        <v>0</v>
      </c>
    </row>
    <row r="454" spans="1:7" ht="12.75">
      <c r="A454" s="46"/>
      <c r="B454" s="26">
        <v>4530</v>
      </c>
      <c r="C454" s="75" t="s">
        <v>366</v>
      </c>
      <c r="D454" s="6">
        <v>109.16</v>
      </c>
      <c r="E454" s="6"/>
      <c r="F454" s="6"/>
      <c r="G454" s="131"/>
    </row>
    <row r="455" spans="1:7" ht="12.75">
      <c r="A455" s="46"/>
      <c r="B455" s="26">
        <v>6050</v>
      </c>
      <c r="C455" s="75" t="s">
        <v>246</v>
      </c>
      <c r="D455" s="6">
        <v>18800</v>
      </c>
      <c r="E455" s="6"/>
      <c r="F455" s="6"/>
      <c r="G455" s="131" t="s">
        <v>0</v>
      </c>
    </row>
    <row r="456" spans="1:7" ht="12.75">
      <c r="A456" s="46"/>
      <c r="B456" s="26"/>
      <c r="C456" s="75" t="s">
        <v>486</v>
      </c>
      <c r="D456" s="6"/>
      <c r="E456" s="6">
        <v>700000</v>
      </c>
      <c r="F456" s="6">
        <v>469000</v>
      </c>
      <c r="G456" s="131"/>
    </row>
    <row r="457" spans="1:7" ht="12.75">
      <c r="A457" s="46"/>
      <c r="B457" s="26"/>
      <c r="C457" s="75" t="s">
        <v>487</v>
      </c>
      <c r="D457" s="6"/>
      <c r="E457" s="6">
        <v>430000</v>
      </c>
      <c r="F457" s="6">
        <v>172000</v>
      </c>
      <c r="G457" s="131"/>
    </row>
    <row r="458" spans="1:7" ht="12.75" customHeight="1">
      <c r="A458" s="46"/>
      <c r="B458" s="26"/>
      <c r="C458" s="34" t="s">
        <v>5</v>
      </c>
      <c r="D458" s="9">
        <f>SUM(D400:D455)</f>
        <v>3105426.79</v>
      </c>
      <c r="E458" s="9">
        <f>SUM(E400:E457)</f>
        <v>3735000</v>
      </c>
      <c r="F458" s="9">
        <f>SUM(F400:F457)</f>
        <v>4511900</v>
      </c>
      <c r="G458" s="131">
        <f>PRODUCT(F458/D458)</f>
        <v>1.4529081846427943</v>
      </c>
    </row>
    <row r="459" spans="1:7" ht="12.75" customHeight="1">
      <c r="A459" s="44">
        <v>80110</v>
      </c>
      <c r="B459" s="27"/>
      <c r="C459" s="186" t="s">
        <v>56</v>
      </c>
      <c r="D459" s="72"/>
      <c r="E459" s="72"/>
      <c r="F459" s="72"/>
      <c r="G459" s="131" t="s">
        <v>0</v>
      </c>
    </row>
    <row r="460" spans="1:7" ht="12.75" customHeight="1">
      <c r="A460" s="4"/>
      <c r="B460" s="26">
        <v>3020</v>
      </c>
      <c r="C460" s="75" t="s">
        <v>152</v>
      </c>
      <c r="D460" s="71">
        <v>142699</v>
      </c>
      <c r="E460" s="71">
        <v>131940</v>
      </c>
      <c r="F460" s="71">
        <v>128900</v>
      </c>
      <c r="G460" s="131" t="s">
        <v>0</v>
      </c>
    </row>
    <row r="461" spans="1:7" ht="12.75" customHeight="1">
      <c r="A461" s="4"/>
      <c r="B461" s="26">
        <v>3240</v>
      </c>
      <c r="C461" s="75" t="s">
        <v>130</v>
      </c>
      <c r="D461" s="71">
        <v>8000</v>
      </c>
      <c r="E461" s="71">
        <v>8000</v>
      </c>
      <c r="F461" s="71">
        <v>8000</v>
      </c>
      <c r="G461" s="131" t="s">
        <v>0</v>
      </c>
    </row>
    <row r="462" spans="1:7" ht="12.75" customHeight="1">
      <c r="A462" s="4"/>
      <c r="B462" s="26">
        <v>4010</v>
      </c>
      <c r="C462" s="75" t="s">
        <v>21</v>
      </c>
      <c r="D462" s="7">
        <v>1745606</v>
      </c>
      <c r="E462" s="7"/>
      <c r="F462" s="7"/>
      <c r="G462" s="131" t="s">
        <v>0</v>
      </c>
    </row>
    <row r="463" spans="1:7" ht="12.75" customHeight="1">
      <c r="A463" s="4"/>
      <c r="B463" s="26"/>
      <c r="C463" s="75" t="s">
        <v>415</v>
      </c>
      <c r="D463" s="7"/>
      <c r="E463" s="7">
        <v>79000</v>
      </c>
      <c r="F463" s="7">
        <v>1046781</v>
      </c>
      <c r="G463" s="131"/>
    </row>
    <row r="464" spans="1:7" ht="12.75" customHeight="1">
      <c r="A464" s="4"/>
      <c r="B464" s="26"/>
      <c r="C464" s="75" t="s">
        <v>406</v>
      </c>
      <c r="D464" s="7"/>
      <c r="E464" s="7">
        <v>45000</v>
      </c>
      <c r="F464" s="7" t="s">
        <v>0</v>
      </c>
      <c r="G464" s="131"/>
    </row>
    <row r="465" spans="1:7" ht="12.75" customHeight="1">
      <c r="A465" s="4"/>
      <c r="B465" s="26"/>
      <c r="C465" s="75" t="s">
        <v>405</v>
      </c>
      <c r="D465" s="7"/>
      <c r="E465" s="7">
        <v>2800</v>
      </c>
      <c r="F465" s="7">
        <v>2800</v>
      </c>
      <c r="G465" s="131"/>
    </row>
    <row r="466" spans="1:7" ht="12.75" customHeight="1">
      <c r="A466" s="4"/>
      <c r="B466" s="26"/>
      <c r="C466" s="75" t="s">
        <v>414</v>
      </c>
      <c r="D466" s="7"/>
      <c r="E466" s="7">
        <v>9000</v>
      </c>
      <c r="F466" s="7">
        <v>9000</v>
      </c>
      <c r="G466" s="131"/>
    </row>
    <row r="467" spans="1:7" ht="12.75" customHeight="1">
      <c r="A467" s="4"/>
      <c r="B467" s="26"/>
      <c r="C467" s="75" t="s">
        <v>417</v>
      </c>
      <c r="D467" s="7"/>
      <c r="E467" s="7">
        <v>8000</v>
      </c>
      <c r="F467" s="7">
        <v>8000</v>
      </c>
      <c r="G467" s="131"/>
    </row>
    <row r="468" spans="1:7" ht="12.75" customHeight="1">
      <c r="A468" s="4"/>
      <c r="B468" s="26"/>
      <c r="C468" s="75" t="s">
        <v>420</v>
      </c>
      <c r="D468" s="7"/>
      <c r="E468" s="7">
        <v>14200</v>
      </c>
      <c r="F468" s="7">
        <v>14200</v>
      </c>
      <c r="G468" s="131"/>
    </row>
    <row r="469" spans="1:7" ht="12.75" customHeight="1">
      <c r="A469" s="4"/>
      <c r="B469" s="26"/>
      <c r="C469" s="75" t="s">
        <v>413</v>
      </c>
      <c r="D469" s="7"/>
      <c r="E469" s="7">
        <v>191100</v>
      </c>
      <c r="F469" s="7">
        <v>191100</v>
      </c>
      <c r="G469" s="131"/>
    </row>
    <row r="470" spans="1:7" ht="12.75" customHeight="1">
      <c r="A470" s="4"/>
      <c r="B470" s="26"/>
      <c r="C470" s="75" t="s">
        <v>421</v>
      </c>
      <c r="D470" s="7"/>
      <c r="E470" s="7">
        <v>3820</v>
      </c>
      <c r="F470" s="7">
        <v>3820</v>
      </c>
      <c r="G470" s="131"/>
    </row>
    <row r="471" spans="1:7" ht="12.75" customHeight="1">
      <c r="A471" s="4"/>
      <c r="B471" s="26">
        <v>4170</v>
      </c>
      <c r="C471" s="75" t="s">
        <v>125</v>
      </c>
      <c r="D471" s="7">
        <v>2000</v>
      </c>
      <c r="E471" s="7">
        <v>2000</v>
      </c>
      <c r="F471" s="7">
        <v>2000</v>
      </c>
      <c r="G471" s="131" t="s">
        <v>0</v>
      </c>
    </row>
    <row r="472" spans="1:7" ht="12.75" customHeight="1">
      <c r="A472" s="4"/>
      <c r="B472" s="26">
        <v>4040</v>
      </c>
      <c r="C472" s="75" t="s">
        <v>22</v>
      </c>
      <c r="D472" s="7">
        <v>136590</v>
      </c>
      <c r="E472" s="7">
        <v>111700</v>
      </c>
      <c r="F472" s="7">
        <v>108500</v>
      </c>
      <c r="G472" s="131" t="s">
        <v>0</v>
      </c>
    </row>
    <row r="473" spans="1:7" ht="12.75" customHeight="1">
      <c r="A473" s="4"/>
      <c r="B473" s="26">
        <v>4110</v>
      </c>
      <c r="C473" s="75" t="s">
        <v>40</v>
      </c>
      <c r="D473" s="7">
        <v>344930</v>
      </c>
      <c r="E473" s="7">
        <v>267200</v>
      </c>
      <c r="F473" s="7">
        <v>260100</v>
      </c>
      <c r="G473" s="131" t="s">
        <v>0</v>
      </c>
    </row>
    <row r="474" spans="1:7" ht="12.75" customHeight="1">
      <c r="A474" s="4"/>
      <c r="B474" s="26">
        <v>4120</v>
      </c>
      <c r="C474" s="75" t="s">
        <v>41</v>
      </c>
      <c r="D474" s="7">
        <v>49380</v>
      </c>
      <c r="E474" s="7">
        <v>38100</v>
      </c>
      <c r="F474" s="7">
        <v>37100</v>
      </c>
      <c r="G474" s="131" t="s">
        <v>0</v>
      </c>
    </row>
    <row r="475" spans="1:7" ht="12.75" customHeight="1">
      <c r="A475" s="4"/>
      <c r="B475" s="26">
        <v>4210</v>
      </c>
      <c r="C475" s="75" t="s">
        <v>12</v>
      </c>
      <c r="D475" s="7">
        <v>56500</v>
      </c>
      <c r="E475" s="7"/>
      <c r="F475" s="7"/>
      <c r="G475" s="131" t="s">
        <v>0</v>
      </c>
    </row>
    <row r="476" spans="1:7" ht="12.75" customHeight="1">
      <c r="A476" s="4"/>
      <c r="B476" s="26"/>
      <c r="C476" s="75" t="s">
        <v>281</v>
      </c>
      <c r="D476" s="7" t="s">
        <v>0</v>
      </c>
      <c r="E476" s="7">
        <v>4000</v>
      </c>
      <c r="F476" s="7">
        <v>4000</v>
      </c>
      <c r="G476" s="131" t="s">
        <v>0</v>
      </c>
    </row>
    <row r="477" spans="1:7" ht="12.75" customHeight="1">
      <c r="A477" s="4"/>
      <c r="B477" s="26"/>
      <c r="C477" s="75" t="s">
        <v>442</v>
      </c>
      <c r="D477" s="7" t="s">
        <v>0</v>
      </c>
      <c r="E477" s="7">
        <v>1000</v>
      </c>
      <c r="F477" s="7">
        <v>1000</v>
      </c>
      <c r="G477" s="131" t="s">
        <v>0</v>
      </c>
    </row>
    <row r="478" spans="1:7" ht="12.75">
      <c r="A478" s="4"/>
      <c r="B478" s="26"/>
      <c r="C478" s="75" t="s">
        <v>216</v>
      </c>
      <c r="D478" s="7" t="s">
        <v>0</v>
      </c>
      <c r="E478" s="7">
        <v>4000</v>
      </c>
      <c r="F478" s="7">
        <v>4000</v>
      </c>
      <c r="G478" s="131" t="s">
        <v>0</v>
      </c>
    </row>
    <row r="479" spans="1:7" ht="12.75" customHeight="1">
      <c r="A479" s="4"/>
      <c r="B479" s="26"/>
      <c r="C479" s="75" t="s">
        <v>443</v>
      </c>
      <c r="D479" s="7" t="s">
        <v>0</v>
      </c>
      <c r="E479" s="7">
        <v>6000</v>
      </c>
      <c r="F479" s="7">
        <v>6000</v>
      </c>
      <c r="G479" s="131" t="s">
        <v>0</v>
      </c>
    </row>
    <row r="480" spans="1:7" ht="12.75" customHeight="1">
      <c r="A480" s="4"/>
      <c r="B480" s="26"/>
      <c r="C480" s="75" t="s">
        <v>444</v>
      </c>
      <c r="D480" s="7" t="s">
        <v>0</v>
      </c>
      <c r="E480" s="7">
        <v>6000</v>
      </c>
      <c r="F480" s="7">
        <v>6000</v>
      </c>
      <c r="G480" s="131" t="s">
        <v>0</v>
      </c>
    </row>
    <row r="481" spans="1:7" ht="12.75" customHeight="1">
      <c r="A481" s="4"/>
      <c r="B481" s="26"/>
      <c r="C481" s="75" t="s">
        <v>445</v>
      </c>
      <c r="D481" s="7"/>
      <c r="E481" s="7">
        <v>4500</v>
      </c>
      <c r="F481" s="7">
        <v>4500</v>
      </c>
      <c r="G481" s="131"/>
    </row>
    <row r="482" spans="1:7" ht="12.75" customHeight="1">
      <c r="A482" s="4"/>
      <c r="B482" s="26"/>
      <c r="C482" s="75" t="s">
        <v>427</v>
      </c>
      <c r="D482" s="7"/>
      <c r="E482" s="7">
        <v>4000</v>
      </c>
      <c r="F482" s="7">
        <v>4000</v>
      </c>
      <c r="G482" s="131"/>
    </row>
    <row r="483" spans="1:7" ht="12.75" customHeight="1">
      <c r="A483" s="4"/>
      <c r="B483" s="26"/>
      <c r="C483" s="75" t="s">
        <v>446</v>
      </c>
      <c r="D483" s="7"/>
      <c r="E483" s="7">
        <v>5000</v>
      </c>
      <c r="F483" s="7">
        <v>5000</v>
      </c>
      <c r="G483" s="131"/>
    </row>
    <row r="484" spans="1:7" ht="12.75" customHeight="1">
      <c r="A484" s="4"/>
      <c r="B484" s="26"/>
      <c r="C484" s="75" t="s">
        <v>429</v>
      </c>
      <c r="D484" s="7"/>
      <c r="E484" s="7">
        <v>1000</v>
      </c>
      <c r="F484" s="7">
        <v>1000</v>
      </c>
      <c r="G484" s="131"/>
    </row>
    <row r="485" spans="1:7" ht="12.75" customHeight="1">
      <c r="A485" s="4"/>
      <c r="B485" s="26"/>
      <c r="C485" s="75" t="s">
        <v>330</v>
      </c>
      <c r="D485" s="7"/>
      <c r="E485" s="7">
        <v>4000</v>
      </c>
      <c r="F485" s="7">
        <v>4000</v>
      </c>
      <c r="G485" s="131"/>
    </row>
    <row r="486" spans="1:7" ht="12.75" customHeight="1">
      <c r="A486" s="4"/>
      <c r="B486" s="26">
        <v>4240</v>
      </c>
      <c r="C486" s="75" t="s">
        <v>39</v>
      </c>
      <c r="D486" s="7">
        <v>15000</v>
      </c>
      <c r="E486" s="7">
        <v>30000</v>
      </c>
      <c r="F486" s="7">
        <v>10000</v>
      </c>
      <c r="G486" s="131" t="s">
        <v>0</v>
      </c>
    </row>
    <row r="487" spans="1:7" ht="12.75" customHeight="1">
      <c r="A487" s="4"/>
      <c r="B487" s="26"/>
      <c r="C487" s="75" t="s">
        <v>401</v>
      </c>
      <c r="D487" s="6">
        <v>26449.18</v>
      </c>
      <c r="E487" s="6"/>
      <c r="F487" s="6"/>
      <c r="G487" s="131"/>
    </row>
    <row r="488" spans="1:7" ht="12.75" customHeight="1">
      <c r="A488" s="4"/>
      <c r="B488" s="26">
        <v>4260</v>
      </c>
      <c r="C488" s="75" t="s">
        <v>13</v>
      </c>
      <c r="D488" s="71">
        <v>25000</v>
      </c>
      <c r="E488" s="71">
        <v>28000</v>
      </c>
      <c r="F488" s="71">
        <v>26000</v>
      </c>
      <c r="G488" s="131" t="s">
        <v>0</v>
      </c>
    </row>
    <row r="489" spans="1:7" ht="12.75" customHeight="1">
      <c r="A489" s="4"/>
      <c r="B489" s="26">
        <v>4270</v>
      </c>
      <c r="C489" s="75" t="s">
        <v>14</v>
      </c>
      <c r="D489" s="71" t="s">
        <v>0</v>
      </c>
      <c r="E489" s="71">
        <v>5000</v>
      </c>
      <c r="F489" s="71">
        <v>5000</v>
      </c>
      <c r="G489" s="131" t="s">
        <v>0</v>
      </c>
    </row>
    <row r="490" spans="1:7" ht="12.75" customHeight="1">
      <c r="A490" s="4"/>
      <c r="B490" s="26">
        <v>4280</v>
      </c>
      <c r="C490" s="75" t="s">
        <v>97</v>
      </c>
      <c r="D490" s="7">
        <v>4500</v>
      </c>
      <c r="E490" s="7">
        <v>4500</v>
      </c>
      <c r="F490" s="7">
        <v>4500</v>
      </c>
      <c r="G490" s="131" t="s">
        <v>0</v>
      </c>
    </row>
    <row r="491" spans="1:7" ht="12.75" customHeight="1">
      <c r="A491" s="4"/>
      <c r="B491" s="26">
        <v>4300</v>
      </c>
      <c r="C491" s="75" t="s">
        <v>15</v>
      </c>
      <c r="D491" s="7">
        <v>47968.92</v>
      </c>
      <c r="E491" s="7"/>
      <c r="F491" s="7"/>
      <c r="G491" s="131" t="s">
        <v>0</v>
      </c>
    </row>
    <row r="492" spans="1:7" ht="12.75" customHeight="1">
      <c r="A492" s="4"/>
      <c r="B492" s="26"/>
      <c r="C492" s="75" t="s">
        <v>207</v>
      </c>
      <c r="D492" s="7" t="s">
        <v>0</v>
      </c>
      <c r="E492" s="7">
        <v>6000</v>
      </c>
      <c r="F492" s="7">
        <v>5000</v>
      </c>
      <c r="G492" s="131" t="s">
        <v>0</v>
      </c>
    </row>
    <row r="493" spans="1:7" ht="12.75" customHeight="1">
      <c r="A493" s="4"/>
      <c r="B493" s="26"/>
      <c r="C493" s="75" t="s">
        <v>447</v>
      </c>
      <c r="D493" s="7" t="s">
        <v>0</v>
      </c>
      <c r="E493" s="7">
        <v>6000</v>
      </c>
      <c r="F493" s="7">
        <v>5000</v>
      </c>
      <c r="G493" s="131" t="s">
        <v>0</v>
      </c>
    </row>
    <row r="494" spans="1:7" ht="12.75">
      <c r="A494" s="4"/>
      <c r="B494" s="26"/>
      <c r="C494" s="75" t="s">
        <v>448</v>
      </c>
      <c r="D494" s="7" t="s">
        <v>0</v>
      </c>
      <c r="E494" s="7">
        <v>2000</v>
      </c>
      <c r="F494" s="7">
        <v>2000</v>
      </c>
      <c r="G494" s="131" t="s">
        <v>0</v>
      </c>
    </row>
    <row r="495" spans="1:7" ht="12.75">
      <c r="A495" s="4"/>
      <c r="B495" s="26"/>
      <c r="C495" s="75" t="s">
        <v>285</v>
      </c>
      <c r="D495" s="7" t="s">
        <v>0</v>
      </c>
      <c r="E495" s="7">
        <v>6000</v>
      </c>
      <c r="F495" s="7">
        <v>6000</v>
      </c>
      <c r="G495" s="131" t="s">
        <v>0</v>
      </c>
    </row>
    <row r="496" spans="1:7" ht="12.75">
      <c r="A496" s="4"/>
      <c r="B496" s="26"/>
      <c r="C496" s="75" t="s">
        <v>436</v>
      </c>
      <c r="D496" s="7" t="s">
        <v>0</v>
      </c>
      <c r="E496" s="7">
        <v>5764</v>
      </c>
      <c r="F496" s="7">
        <v>5764</v>
      </c>
      <c r="G496" s="131" t="s">
        <v>0</v>
      </c>
    </row>
    <row r="497" spans="1:7" ht="12.75">
      <c r="A497" s="4"/>
      <c r="B497" s="26"/>
      <c r="C497" s="75" t="s">
        <v>449</v>
      </c>
      <c r="D497" s="7" t="s">
        <v>0</v>
      </c>
      <c r="E497" s="7">
        <v>2000</v>
      </c>
      <c r="F497" s="7">
        <v>2000</v>
      </c>
      <c r="G497" s="131" t="s">
        <v>0</v>
      </c>
    </row>
    <row r="498" spans="1:7" ht="12.75">
      <c r="A498" s="4"/>
      <c r="B498" s="26"/>
      <c r="C498" s="75" t="s">
        <v>220</v>
      </c>
      <c r="D498" s="7" t="s">
        <v>0</v>
      </c>
      <c r="E498" s="7">
        <v>2000</v>
      </c>
      <c r="F498" s="7">
        <v>2000</v>
      </c>
      <c r="G498" s="131" t="s">
        <v>0</v>
      </c>
    </row>
    <row r="499" spans="1:7" ht="12.75">
      <c r="A499" s="4"/>
      <c r="B499" s="26"/>
      <c r="C499" s="75" t="s">
        <v>170</v>
      </c>
      <c r="D499" s="7" t="s">
        <v>0</v>
      </c>
      <c r="E499" s="7">
        <v>5000</v>
      </c>
      <c r="F499" s="7">
        <v>5000</v>
      </c>
      <c r="G499" s="131" t="s">
        <v>0</v>
      </c>
    </row>
    <row r="500" spans="1:7" ht="12.75">
      <c r="A500" s="4"/>
      <c r="B500" s="26"/>
      <c r="C500" s="75" t="s">
        <v>450</v>
      </c>
      <c r="D500" s="7" t="s">
        <v>0</v>
      </c>
      <c r="E500" s="7">
        <v>2000</v>
      </c>
      <c r="F500" s="7">
        <v>2000</v>
      </c>
      <c r="G500" s="131" t="s">
        <v>0</v>
      </c>
    </row>
    <row r="501" spans="1:7" ht="12.75">
      <c r="A501" s="4"/>
      <c r="B501" s="26"/>
      <c r="C501" s="75" t="s">
        <v>451</v>
      </c>
      <c r="D501" s="7"/>
      <c r="E501" s="7">
        <v>6000</v>
      </c>
      <c r="F501" s="7">
        <v>6000</v>
      </c>
      <c r="G501" s="131"/>
    </row>
    <row r="502" spans="1:7" ht="12.75">
      <c r="A502" s="4"/>
      <c r="B502" s="26"/>
      <c r="C502" s="75" t="s">
        <v>331</v>
      </c>
      <c r="D502" s="7"/>
      <c r="E502" s="7">
        <v>6000</v>
      </c>
      <c r="F502" s="7">
        <v>6000</v>
      </c>
      <c r="G502" s="131"/>
    </row>
    <row r="503" spans="1:7" ht="12.75">
      <c r="A503" s="4"/>
      <c r="B503" s="26">
        <v>4307</v>
      </c>
      <c r="C503" s="75" t="s">
        <v>15</v>
      </c>
      <c r="D503" s="7">
        <v>15045</v>
      </c>
      <c r="E503" s="7" t="s">
        <v>0</v>
      </c>
      <c r="F503" s="7" t="s">
        <v>0</v>
      </c>
      <c r="G503" s="131" t="s">
        <v>0</v>
      </c>
    </row>
    <row r="504" spans="1:7" ht="12.75">
      <c r="A504" s="4"/>
      <c r="B504" s="26">
        <v>4360</v>
      </c>
      <c r="C504" s="75" t="s">
        <v>277</v>
      </c>
      <c r="D504" s="7">
        <v>9000</v>
      </c>
      <c r="E504" s="7">
        <v>12300</v>
      </c>
      <c r="F504" s="7">
        <v>10000</v>
      </c>
      <c r="G504" s="131" t="s">
        <v>0</v>
      </c>
    </row>
    <row r="505" spans="1:7" ht="22.5">
      <c r="A505" s="4"/>
      <c r="B505" s="26">
        <v>4700</v>
      </c>
      <c r="C505" s="75" t="s">
        <v>144</v>
      </c>
      <c r="D505" s="7">
        <v>2000</v>
      </c>
      <c r="E505" s="7">
        <v>2000</v>
      </c>
      <c r="F505" s="7">
        <v>2000</v>
      </c>
      <c r="G505" s="131" t="s">
        <v>0</v>
      </c>
    </row>
    <row r="506" spans="1:7" ht="12.75">
      <c r="A506" s="4"/>
      <c r="B506" s="26">
        <v>4410</v>
      </c>
      <c r="C506" s="75" t="s">
        <v>26</v>
      </c>
      <c r="D506" s="7">
        <v>3000</v>
      </c>
      <c r="E506" s="7">
        <v>2000</v>
      </c>
      <c r="F506" s="7">
        <v>2000</v>
      </c>
      <c r="G506" s="131" t="s">
        <v>0</v>
      </c>
    </row>
    <row r="507" spans="1:7" ht="12.75">
      <c r="A507" s="4"/>
      <c r="B507" s="26">
        <v>4430</v>
      </c>
      <c r="C507" s="75" t="s">
        <v>27</v>
      </c>
      <c r="D507" s="7">
        <v>5000</v>
      </c>
      <c r="E507" s="7">
        <v>5000</v>
      </c>
      <c r="F507" s="7">
        <v>5000</v>
      </c>
      <c r="G507" s="131" t="s">
        <v>0</v>
      </c>
    </row>
    <row r="508" spans="1:7" ht="12.75">
      <c r="A508" s="4"/>
      <c r="B508" s="26">
        <v>4530</v>
      </c>
      <c r="C508" s="75" t="s">
        <v>366</v>
      </c>
      <c r="D508" s="7">
        <v>351.08</v>
      </c>
      <c r="E508" s="7"/>
      <c r="F508" s="7"/>
      <c r="G508" s="131"/>
    </row>
    <row r="509" spans="1:7" ht="12.75">
      <c r="A509" s="4"/>
      <c r="B509" s="26">
        <v>4440</v>
      </c>
      <c r="C509" s="75" t="s">
        <v>28</v>
      </c>
      <c r="D509" s="7">
        <v>90600</v>
      </c>
      <c r="E509" s="7">
        <v>100000</v>
      </c>
      <c r="F509" s="7">
        <v>100000</v>
      </c>
      <c r="G509" s="131" t="s">
        <v>0</v>
      </c>
    </row>
    <row r="510" spans="1:7" ht="12.75">
      <c r="A510" s="43"/>
      <c r="B510" s="26">
        <v>4480</v>
      </c>
      <c r="C510" s="75" t="s">
        <v>214</v>
      </c>
      <c r="D510" s="7">
        <v>1500</v>
      </c>
      <c r="E510" s="7">
        <v>600</v>
      </c>
      <c r="F510" s="7">
        <v>600</v>
      </c>
      <c r="G510" s="131" t="s">
        <v>0</v>
      </c>
    </row>
    <row r="511" spans="1:7" ht="12.75" customHeight="1">
      <c r="A511" s="62" t="s">
        <v>0</v>
      </c>
      <c r="B511" s="26"/>
      <c r="C511" s="48" t="s">
        <v>57</v>
      </c>
      <c r="D511" s="10">
        <f>SUM(D460:D510)</f>
        <v>2731119.18</v>
      </c>
      <c r="E511" s="10">
        <f>SUM(E460:E510)</f>
        <v>1189524</v>
      </c>
      <c r="F511" s="10">
        <f>SUM(F460:F510)</f>
        <v>2071665</v>
      </c>
      <c r="G511" s="131">
        <f>PRODUCT(F511/D511)</f>
        <v>0.7585406800152895</v>
      </c>
    </row>
    <row r="512" spans="1:7" ht="15.75">
      <c r="A512" s="62">
        <v>80104</v>
      </c>
      <c r="B512" s="26"/>
      <c r="C512" s="182" t="s">
        <v>106</v>
      </c>
      <c r="D512" s="71" t="s">
        <v>0</v>
      </c>
      <c r="E512" s="71"/>
      <c r="F512" s="71"/>
      <c r="G512" s="131" t="s">
        <v>0</v>
      </c>
    </row>
    <row r="513" spans="1:7" ht="15.75">
      <c r="A513" s="62"/>
      <c r="B513" s="26"/>
      <c r="C513" s="182" t="s">
        <v>54</v>
      </c>
      <c r="D513" s="71" t="s">
        <v>0</v>
      </c>
      <c r="E513" s="71"/>
      <c r="F513" s="71"/>
      <c r="G513" s="131" t="s">
        <v>0</v>
      </c>
    </row>
    <row r="514" spans="1:7" ht="12.75" customHeight="1">
      <c r="A514" s="62"/>
      <c r="B514" s="26">
        <v>3020</v>
      </c>
      <c r="C514" s="75" t="s">
        <v>151</v>
      </c>
      <c r="D514" s="6">
        <v>50000</v>
      </c>
      <c r="E514" s="6">
        <v>72711</v>
      </c>
      <c r="F514" s="6">
        <v>72711</v>
      </c>
      <c r="G514" s="131" t="s">
        <v>0</v>
      </c>
    </row>
    <row r="515" spans="1:7" ht="12.75" customHeight="1">
      <c r="A515" s="62"/>
      <c r="B515" s="26">
        <v>4010</v>
      </c>
      <c r="C515" s="75" t="s">
        <v>21</v>
      </c>
      <c r="D515" s="6">
        <v>705600</v>
      </c>
      <c r="E515" s="6"/>
      <c r="F515" s="6"/>
      <c r="G515" s="131" t="s">
        <v>0</v>
      </c>
    </row>
    <row r="516" spans="1:7" ht="12.75" customHeight="1">
      <c r="A516" s="62"/>
      <c r="B516" s="26"/>
      <c r="C516" s="75" t="s">
        <v>404</v>
      </c>
      <c r="D516" s="6"/>
      <c r="E516" s="6">
        <v>491531</v>
      </c>
      <c r="F516" s="6">
        <v>491531</v>
      </c>
      <c r="G516" s="131"/>
    </row>
    <row r="517" spans="1:7" ht="12.75" customHeight="1">
      <c r="A517" s="62"/>
      <c r="B517" s="26"/>
      <c r="C517" s="75" t="s">
        <v>405</v>
      </c>
      <c r="D517" s="6"/>
      <c r="E517" s="6">
        <v>7000</v>
      </c>
      <c r="F517" s="6">
        <v>7000</v>
      </c>
      <c r="G517" s="131"/>
    </row>
    <row r="518" spans="1:7" ht="12.75" customHeight="1">
      <c r="A518" s="62"/>
      <c r="B518" s="26"/>
      <c r="C518" s="75" t="s">
        <v>406</v>
      </c>
      <c r="D518" s="6"/>
      <c r="E518" s="6">
        <v>48000</v>
      </c>
      <c r="F518" s="6">
        <v>48000</v>
      </c>
      <c r="G518" s="131"/>
    </row>
    <row r="519" spans="1:7" ht="12.75" customHeight="1">
      <c r="A519" s="62"/>
      <c r="B519" s="26"/>
      <c r="C519" s="75" t="s">
        <v>407</v>
      </c>
      <c r="D519" s="6"/>
      <c r="E519" s="6">
        <v>10800</v>
      </c>
      <c r="F519" s="6">
        <v>10800</v>
      </c>
      <c r="G519" s="131"/>
    </row>
    <row r="520" spans="1:7" ht="12.75" customHeight="1">
      <c r="A520" s="62"/>
      <c r="B520" s="26"/>
      <c r="C520" s="75" t="s">
        <v>408</v>
      </c>
      <c r="D520" s="6"/>
      <c r="E520" s="6">
        <v>5000</v>
      </c>
      <c r="F520" s="6">
        <v>5000</v>
      </c>
      <c r="G520" s="131"/>
    </row>
    <row r="521" spans="1:7" ht="12.75" customHeight="1">
      <c r="A521" s="62"/>
      <c r="B521" s="26"/>
      <c r="C521" s="75" t="s">
        <v>412</v>
      </c>
      <c r="D521" s="6"/>
      <c r="E521" s="6">
        <v>6604</v>
      </c>
      <c r="F521" s="6">
        <v>6604</v>
      </c>
      <c r="G521" s="131"/>
    </row>
    <row r="522" spans="1:7" ht="12.75" customHeight="1">
      <c r="A522" s="62"/>
      <c r="B522" s="26"/>
      <c r="C522" s="75" t="s">
        <v>409</v>
      </c>
      <c r="D522" s="6"/>
      <c r="E522" s="6">
        <v>145622</v>
      </c>
      <c r="F522" s="6">
        <v>145622</v>
      </c>
      <c r="G522" s="131"/>
    </row>
    <row r="523" spans="1:7" ht="12.75" customHeight="1">
      <c r="A523" s="62"/>
      <c r="B523" s="26"/>
      <c r="C523" s="75" t="s">
        <v>410</v>
      </c>
      <c r="D523" s="6"/>
      <c r="E523" s="6">
        <v>3300</v>
      </c>
      <c r="F523" s="6">
        <v>3300</v>
      </c>
      <c r="G523" s="131"/>
    </row>
    <row r="524" spans="1:7" ht="12.75" customHeight="1">
      <c r="A524" s="62"/>
      <c r="B524" s="26"/>
      <c r="C524" s="75" t="s">
        <v>411</v>
      </c>
      <c r="D524" s="6"/>
      <c r="E524" s="6">
        <v>2978</v>
      </c>
      <c r="F524" s="6">
        <v>2978</v>
      </c>
      <c r="G524" s="131"/>
    </row>
    <row r="525" spans="1:7" ht="12.75" customHeight="1">
      <c r="A525" s="62"/>
      <c r="B525" s="26"/>
      <c r="C525" s="75" t="s">
        <v>456</v>
      </c>
      <c r="D525" s="6"/>
      <c r="E525" s="6">
        <v>19800</v>
      </c>
      <c r="F525" s="6">
        <v>19800</v>
      </c>
      <c r="G525" s="131"/>
    </row>
    <row r="526" spans="1:7" ht="12.75" customHeight="1">
      <c r="A526" s="62"/>
      <c r="B526" s="26">
        <v>4040</v>
      </c>
      <c r="C526" s="75" t="s">
        <v>38</v>
      </c>
      <c r="D526" s="6">
        <v>38600</v>
      </c>
      <c r="E526" s="6">
        <v>62954</v>
      </c>
      <c r="F526" s="6">
        <v>60000</v>
      </c>
      <c r="G526" s="131" t="s">
        <v>0</v>
      </c>
    </row>
    <row r="527" spans="1:7" ht="12.75" customHeight="1">
      <c r="A527" s="62"/>
      <c r="B527" s="26">
        <v>4110</v>
      </c>
      <c r="C527" s="75" t="s">
        <v>40</v>
      </c>
      <c r="D527" s="6">
        <v>141954</v>
      </c>
      <c r="E527" s="6">
        <v>149847</v>
      </c>
      <c r="F527" s="6">
        <v>149847</v>
      </c>
      <c r="G527" s="131" t="s">
        <v>0</v>
      </c>
    </row>
    <row r="528" spans="1:7" ht="12.75" customHeight="1">
      <c r="A528" s="62"/>
      <c r="B528" s="26">
        <v>4120</v>
      </c>
      <c r="C528" s="75" t="s">
        <v>41</v>
      </c>
      <c r="D528" s="6">
        <v>19138</v>
      </c>
      <c r="E528" s="6">
        <v>21469</v>
      </c>
      <c r="F528" s="6">
        <v>21469</v>
      </c>
      <c r="G528" s="131" t="s">
        <v>0</v>
      </c>
    </row>
    <row r="529" spans="1:7" ht="12.75" customHeight="1">
      <c r="A529" s="62"/>
      <c r="B529" s="26">
        <v>4170</v>
      </c>
      <c r="C529" s="75" t="s">
        <v>125</v>
      </c>
      <c r="D529" s="6">
        <v>1120</v>
      </c>
      <c r="E529" s="6">
        <v>2000</v>
      </c>
      <c r="F529" s="6">
        <v>2000</v>
      </c>
      <c r="G529" s="131" t="s">
        <v>0</v>
      </c>
    </row>
    <row r="530" spans="1:7" ht="12.75" customHeight="1">
      <c r="A530" s="62"/>
      <c r="B530" s="26">
        <v>4210</v>
      </c>
      <c r="C530" s="75" t="s">
        <v>12</v>
      </c>
      <c r="D530" s="6">
        <v>32000</v>
      </c>
      <c r="E530" s="6">
        <v>36000</v>
      </c>
      <c r="F530" s="6">
        <v>20500</v>
      </c>
      <c r="G530" s="131" t="s">
        <v>0</v>
      </c>
    </row>
    <row r="531" spans="1:7" ht="12.75">
      <c r="A531" s="62"/>
      <c r="B531" s="26">
        <v>4240</v>
      </c>
      <c r="C531" s="75" t="s">
        <v>39</v>
      </c>
      <c r="D531" s="6">
        <v>5000</v>
      </c>
      <c r="E531" s="6">
        <v>6000</v>
      </c>
      <c r="F531" s="6">
        <v>4000</v>
      </c>
      <c r="G531" s="131" t="s">
        <v>0</v>
      </c>
    </row>
    <row r="532" spans="1:7" ht="12.75">
      <c r="A532" s="62"/>
      <c r="B532" s="26">
        <v>4260</v>
      </c>
      <c r="C532" s="75" t="s">
        <v>13</v>
      </c>
      <c r="D532" s="6">
        <v>13000</v>
      </c>
      <c r="E532" s="6">
        <v>25000</v>
      </c>
      <c r="F532" s="6">
        <v>13000</v>
      </c>
      <c r="G532" s="131" t="s">
        <v>0</v>
      </c>
    </row>
    <row r="533" spans="1:7" ht="12.75">
      <c r="A533" s="62"/>
      <c r="B533" s="26">
        <v>4270</v>
      </c>
      <c r="C533" s="75" t="s">
        <v>14</v>
      </c>
      <c r="D533" s="6"/>
      <c r="E533" s="6">
        <v>100000</v>
      </c>
      <c r="F533" s="6" t="s">
        <v>0</v>
      </c>
      <c r="G533" s="131"/>
    </row>
    <row r="534" spans="1:7" ht="12.75">
      <c r="A534" s="62"/>
      <c r="B534" s="26">
        <v>4280</v>
      </c>
      <c r="C534" s="75" t="s">
        <v>97</v>
      </c>
      <c r="D534" s="6">
        <v>2800</v>
      </c>
      <c r="E534" s="6">
        <v>2800</v>
      </c>
      <c r="F534" s="6">
        <v>2800</v>
      </c>
      <c r="G534" s="131" t="s">
        <v>0</v>
      </c>
    </row>
    <row r="535" spans="1:7" ht="12.75">
      <c r="A535" s="62"/>
      <c r="B535" s="26">
        <v>4300</v>
      </c>
      <c r="C535" s="75" t="s">
        <v>15</v>
      </c>
      <c r="D535" s="6">
        <v>19993.52</v>
      </c>
      <c r="E535" s="6">
        <v>35000</v>
      </c>
      <c r="F535" s="6">
        <v>20000</v>
      </c>
      <c r="G535" s="131" t="s">
        <v>0</v>
      </c>
    </row>
    <row r="536" spans="1:7" ht="12.75">
      <c r="A536" s="62"/>
      <c r="B536" s="26">
        <v>4360</v>
      </c>
      <c r="C536" s="75" t="s">
        <v>277</v>
      </c>
      <c r="D536" s="6">
        <v>3000</v>
      </c>
      <c r="E536" s="6">
        <v>2500</v>
      </c>
      <c r="F536" s="6">
        <v>2500</v>
      </c>
      <c r="G536" s="131" t="s">
        <v>0</v>
      </c>
    </row>
    <row r="537" spans="1:7" ht="12.75">
      <c r="A537" s="62"/>
      <c r="B537" s="26">
        <v>4390</v>
      </c>
      <c r="C537" s="75" t="s">
        <v>140</v>
      </c>
      <c r="D537" s="6">
        <v>0</v>
      </c>
      <c r="E537" s="6">
        <v>9000</v>
      </c>
      <c r="F537" s="6">
        <v>0</v>
      </c>
      <c r="G537" s="131" t="s">
        <v>0</v>
      </c>
    </row>
    <row r="538" spans="1:7" ht="12.75">
      <c r="A538" s="62"/>
      <c r="B538" s="26">
        <v>4410</v>
      </c>
      <c r="C538" s="75" t="s">
        <v>26</v>
      </c>
      <c r="D538" s="6">
        <v>2500</v>
      </c>
      <c r="E538" s="6">
        <v>2500</v>
      </c>
      <c r="F538" s="6">
        <v>2500</v>
      </c>
      <c r="G538" s="131" t="s">
        <v>0</v>
      </c>
    </row>
    <row r="539" spans="1:7" ht="12.75">
      <c r="A539" s="62"/>
      <c r="B539" s="26">
        <v>4430</v>
      </c>
      <c r="C539" s="75" t="s">
        <v>27</v>
      </c>
      <c r="D539" s="6">
        <v>3000</v>
      </c>
      <c r="E539" s="6">
        <v>2500</v>
      </c>
      <c r="F539" s="6">
        <v>2500</v>
      </c>
      <c r="G539" s="131" t="s">
        <v>0</v>
      </c>
    </row>
    <row r="540" spans="1:7" ht="12.75">
      <c r="A540" s="62"/>
      <c r="B540" s="26">
        <v>4440</v>
      </c>
      <c r="C540" s="75" t="s">
        <v>28</v>
      </c>
      <c r="D540" s="6">
        <v>46000</v>
      </c>
      <c r="E540" s="6">
        <v>50000</v>
      </c>
      <c r="F540" s="6">
        <v>46000</v>
      </c>
      <c r="G540" s="131" t="s">
        <v>0</v>
      </c>
    </row>
    <row r="541" spans="1:7" ht="12.75">
      <c r="A541" s="62"/>
      <c r="B541" s="26">
        <v>4530</v>
      </c>
      <c r="C541" s="75" t="s">
        <v>366</v>
      </c>
      <c r="D541" s="6">
        <v>86.48</v>
      </c>
      <c r="E541" s="6">
        <v>300</v>
      </c>
      <c r="F541" s="6">
        <v>300</v>
      </c>
      <c r="G541" s="131"/>
    </row>
    <row r="542" spans="1:7" ht="22.5">
      <c r="A542" s="62"/>
      <c r="B542" s="26">
        <v>4700</v>
      </c>
      <c r="C542" s="75" t="s">
        <v>144</v>
      </c>
      <c r="D542" s="6">
        <v>2500</v>
      </c>
      <c r="E542" s="6">
        <v>2500</v>
      </c>
      <c r="F542" s="6">
        <v>2000</v>
      </c>
      <c r="G542" s="131" t="s">
        <v>0</v>
      </c>
    </row>
    <row r="543" spans="1:7" ht="12.75">
      <c r="A543" s="62"/>
      <c r="B543" s="26"/>
      <c r="C543" s="34" t="s">
        <v>72</v>
      </c>
      <c r="D543" s="9">
        <f>SUM(D514:D542)</f>
        <v>1086292</v>
      </c>
      <c r="E543" s="9">
        <f>SUM(E514:E542)</f>
        <v>1323716</v>
      </c>
      <c r="F543" s="9">
        <f>SUM(F514:F542)</f>
        <v>1162762</v>
      </c>
      <c r="G543" s="131">
        <f>PRODUCT(F543/D543)</f>
        <v>1.0703954369543365</v>
      </c>
    </row>
    <row r="544" spans="1:7" ht="15.75">
      <c r="A544" s="62"/>
      <c r="B544" s="26"/>
      <c r="C544" s="106" t="s">
        <v>58</v>
      </c>
      <c r="D544" s="71" t="s">
        <v>0</v>
      </c>
      <c r="E544" s="71"/>
      <c r="F544" s="71"/>
      <c r="G544" s="131" t="s">
        <v>0</v>
      </c>
    </row>
    <row r="545" spans="1:7" ht="12.75">
      <c r="A545" s="62"/>
      <c r="B545" s="26">
        <v>3020</v>
      </c>
      <c r="C545" s="75" t="s">
        <v>151</v>
      </c>
      <c r="D545" s="6">
        <v>45852</v>
      </c>
      <c r="E545" s="6">
        <v>45570</v>
      </c>
      <c r="F545" s="6">
        <v>45570</v>
      </c>
      <c r="G545" s="131" t="s">
        <v>0</v>
      </c>
    </row>
    <row r="546" spans="1:7" ht="12.75">
      <c r="A546" s="62"/>
      <c r="B546" s="26">
        <v>4010</v>
      </c>
      <c r="C546" s="75" t="s">
        <v>21</v>
      </c>
      <c r="D546" s="6">
        <v>581584</v>
      </c>
      <c r="E546" s="6"/>
      <c r="F546" s="6"/>
      <c r="G546" s="131" t="s">
        <v>0</v>
      </c>
    </row>
    <row r="547" spans="1:7" ht="12.75">
      <c r="A547" s="62"/>
      <c r="B547" s="26"/>
      <c r="C547" s="75" t="s">
        <v>404</v>
      </c>
      <c r="D547" s="6"/>
      <c r="E547" s="6">
        <v>361720</v>
      </c>
      <c r="F547" s="6">
        <v>361720</v>
      </c>
      <c r="G547" s="131"/>
    </row>
    <row r="548" spans="1:7" ht="12.75">
      <c r="A548" s="62"/>
      <c r="B548" s="26"/>
      <c r="C548" s="75" t="s">
        <v>406</v>
      </c>
      <c r="D548" s="6"/>
      <c r="E548" s="6">
        <v>54400</v>
      </c>
      <c r="F548" s="6">
        <v>54400</v>
      </c>
      <c r="G548" s="131"/>
    </row>
    <row r="549" spans="1:7" ht="12.75">
      <c r="A549" s="62"/>
      <c r="B549" s="26"/>
      <c r="C549" s="75" t="s">
        <v>420</v>
      </c>
      <c r="D549" s="6"/>
      <c r="E549" s="6">
        <v>5680</v>
      </c>
      <c r="F549" s="6">
        <v>5680</v>
      </c>
      <c r="G549" s="131"/>
    </row>
    <row r="550" spans="1:7" ht="12.75">
      <c r="A550" s="62"/>
      <c r="B550" s="26"/>
      <c r="C550" s="75" t="s">
        <v>452</v>
      </c>
      <c r="D550" s="6"/>
      <c r="E550" s="6">
        <v>12150</v>
      </c>
      <c r="F550" s="6">
        <v>12150</v>
      </c>
      <c r="G550" s="131"/>
    </row>
    <row r="551" spans="1:7" ht="12.75">
      <c r="A551" s="62"/>
      <c r="B551" s="26"/>
      <c r="C551" s="75" t="s">
        <v>453</v>
      </c>
      <c r="D551" s="6"/>
      <c r="E551" s="6">
        <v>5000</v>
      </c>
      <c r="F551" s="6">
        <v>5000</v>
      </c>
      <c r="G551" s="131"/>
    </row>
    <row r="552" spans="1:7" ht="12.75">
      <c r="A552" s="62"/>
      <c r="B552" s="26"/>
      <c r="C552" s="75" t="s">
        <v>418</v>
      </c>
      <c r="D552" s="6"/>
      <c r="E552" s="6">
        <v>45000</v>
      </c>
      <c r="F552" s="6">
        <v>45000</v>
      </c>
      <c r="G552" s="131"/>
    </row>
    <row r="553" spans="1:7" ht="12.75">
      <c r="A553" s="62"/>
      <c r="B553" s="26"/>
      <c r="C553" s="75" t="s">
        <v>409</v>
      </c>
      <c r="D553" s="6"/>
      <c r="E553" s="6">
        <v>138800</v>
      </c>
      <c r="F553" s="6">
        <v>138800</v>
      </c>
      <c r="G553" s="131"/>
    </row>
    <row r="554" spans="1:7" ht="12.75">
      <c r="A554" s="62"/>
      <c r="B554" s="26"/>
      <c r="C554" s="75" t="s">
        <v>454</v>
      </c>
      <c r="D554" s="6"/>
      <c r="E554" s="6">
        <v>2900</v>
      </c>
      <c r="F554" s="6">
        <v>2900</v>
      </c>
      <c r="G554" s="131"/>
    </row>
    <row r="555" spans="1:7" ht="12.75">
      <c r="A555" s="62"/>
      <c r="B555" s="26"/>
      <c r="C555" s="75" t="s">
        <v>452</v>
      </c>
      <c r="D555" s="6"/>
      <c r="E555" s="6">
        <v>4050</v>
      </c>
      <c r="F555" s="6">
        <v>4050</v>
      </c>
      <c r="G555" s="131"/>
    </row>
    <row r="556" spans="1:7" ht="12.75">
      <c r="A556" s="62"/>
      <c r="B556" s="26">
        <v>4040</v>
      </c>
      <c r="C556" s="75" t="s">
        <v>38</v>
      </c>
      <c r="D556" s="6">
        <v>47415</v>
      </c>
      <c r="E556" s="6">
        <v>53600</v>
      </c>
      <c r="F556" s="6">
        <v>50200</v>
      </c>
      <c r="G556" s="131" t="s">
        <v>0</v>
      </c>
    </row>
    <row r="557" spans="1:7" ht="12.75">
      <c r="A557" s="62"/>
      <c r="B557" s="26">
        <v>4110</v>
      </c>
      <c r="C557" s="75" t="s">
        <v>40</v>
      </c>
      <c r="D557" s="6">
        <v>117202</v>
      </c>
      <c r="E557" s="6">
        <v>128000</v>
      </c>
      <c r="F557" s="6">
        <v>128000</v>
      </c>
      <c r="G557" s="131" t="s">
        <v>0</v>
      </c>
    </row>
    <row r="558" spans="1:7" ht="12.75">
      <c r="A558" s="62"/>
      <c r="B558" s="26">
        <v>4120</v>
      </c>
      <c r="C558" s="75" t="s">
        <v>41</v>
      </c>
      <c r="D558" s="6">
        <v>16690</v>
      </c>
      <c r="E558" s="6">
        <v>17900</v>
      </c>
      <c r="F558" s="6">
        <v>17900</v>
      </c>
      <c r="G558" s="131" t="s">
        <v>0</v>
      </c>
    </row>
    <row r="559" spans="1:7" ht="12.75">
      <c r="A559" s="62"/>
      <c r="B559" s="26">
        <v>4170</v>
      </c>
      <c r="C559" s="75" t="s">
        <v>125</v>
      </c>
      <c r="D559" s="6">
        <v>1500</v>
      </c>
      <c r="E559" s="6">
        <v>1500</v>
      </c>
      <c r="F559" s="6">
        <v>1500</v>
      </c>
      <c r="G559" s="131" t="s">
        <v>0</v>
      </c>
    </row>
    <row r="560" spans="1:7" ht="12.75">
      <c r="A560" s="62"/>
      <c r="B560" s="26">
        <v>4210</v>
      </c>
      <c r="C560" s="75" t="s">
        <v>12</v>
      </c>
      <c r="D560" s="6">
        <v>20000</v>
      </c>
      <c r="E560" s="6">
        <v>20500</v>
      </c>
      <c r="F560" s="6">
        <v>20500</v>
      </c>
      <c r="G560" s="131" t="s">
        <v>0</v>
      </c>
    </row>
    <row r="561" spans="1:7" ht="12.75">
      <c r="A561" s="62"/>
      <c r="B561" s="26">
        <v>4240</v>
      </c>
      <c r="C561" s="75" t="s">
        <v>39</v>
      </c>
      <c r="D561" s="6">
        <v>4000</v>
      </c>
      <c r="E561" s="6">
        <v>4000</v>
      </c>
      <c r="F561" s="6">
        <v>4000</v>
      </c>
      <c r="G561" s="131" t="s">
        <v>0</v>
      </c>
    </row>
    <row r="562" spans="1:7" ht="12.75">
      <c r="A562" s="62"/>
      <c r="B562" s="26">
        <v>4260</v>
      </c>
      <c r="C562" s="75" t="s">
        <v>13</v>
      </c>
      <c r="D562" s="6">
        <v>30000</v>
      </c>
      <c r="E562" s="6">
        <v>33000</v>
      </c>
      <c r="F562" s="6">
        <v>33000</v>
      </c>
      <c r="G562" s="131" t="s">
        <v>0</v>
      </c>
    </row>
    <row r="563" spans="1:7" ht="12.75">
      <c r="A563" s="62"/>
      <c r="B563" s="26"/>
      <c r="C563" s="75" t="s">
        <v>218</v>
      </c>
      <c r="D563" s="6" t="s">
        <v>0</v>
      </c>
      <c r="E563" s="6"/>
      <c r="F563" s="6"/>
      <c r="G563" s="131" t="s">
        <v>0</v>
      </c>
    </row>
    <row r="564" spans="1:7" ht="12.75">
      <c r="A564" s="62"/>
      <c r="B564" s="26"/>
      <c r="C564" s="75" t="s">
        <v>165</v>
      </c>
      <c r="D564" s="6" t="s">
        <v>0</v>
      </c>
      <c r="E564" s="6"/>
      <c r="F564" s="6"/>
      <c r="G564" s="131" t="s">
        <v>0</v>
      </c>
    </row>
    <row r="565" spans="1:7" ht="12.75">
      <c r="A565" s="62"/>
      <c r="B565" s="26"/>
      <c r="C565" s="75" t="s">
        <v>219</v>
      </c>
      <c r="D565" s="6" t="s">
        <v>0</v>
      </c>
      <c r="E565" s="6"/>
      <c r="F565" s="6"/>
      <c r="G565" s="131" t="s">
        <v>0</v>
      </c>
    </row>
    <row r="566" spans="1:7" ht="12.75">
      <c r="A566" s="62"/>
      <c r="B566" s="26">
        <v>4280</v>
      </c>
      <c r="C566" s="75" t="s">
        <v>97</v>
      </c>
      <c r="D566" s="6">
        <v>2000</v>
      </c>
      <c r="E566" s="6">
        <v>1500</v>
      </c>
      <c r="F566" s="6">
        <v>1500</v>
      </c>
      <c r="G566" s="131" t="s">
        <v>0</v>
      </c>
    </row>
    <row r="567" spans="1:7" ht="12.75">
      <c r="A567" s="62"/>
      <c r="B567" s="26">
        <v>4300</v>
      </c>
      <c r="C567" s="75" t="s">
        <v>15</v>
      </c>
      <c r="D567" s="6">
        <v>26993.95</v>
      </c>
      <c r="E567" s="6">
        <v>20000</v>
      </c>
      <c r="F567" s="6">
        <v>20000</v>
      </c>
      <c r="G567" s="131" t="s">
        <v>0</v>
      </c>
    </row>
    <row r="568" spans="1:7" ht="22.5">
      <c r="A568" s="62"/>
      <c r="B568" s="26">
        <v>4700</v>
      </c>
      <c r="C568" s="75" t="s">
        <v>144</v>
      </c>
      <c r="D568" s="6">
        <v>2000</v>
      </c>
      <c r="E568" s="6">
        <v>2000</v>
      </c>
      <c r="F568" s="6">
        <v>2000</v>
      </c>
      <c r="G568" s="131" t="s">
        <v>0</v>
      </c>
    </row>
    <row r="569" spans="1:7" ht="12.75">
      <c r="A569" s="62"/>
      <c r="B569" s="26">
        <v>4360</v>
      </c>
      <c r="C569" s="75" t="s">
        <v>277</v>
      </c>
      <c r="D569" s="6">
        <v>3000</v>
      </c>
      <c r="E569" s="6">
        <v>3000</v>
      </c>
      <c r="F569" s="6">
        <v>3000</v>
      </c>
      <c r="G569" s="131" t="s">
        <v>0</v>
      </c>
    </row>
    <row r="570" spans="1:7" ht="12.75">
      <c r="A570" s="62"/>
      <c r="B570" s="26">
        <v>4410</v>
      </c>
      <c r="C570" s="75" t="s">
        <v>26</v>
      </c>
      <c r="D570" s="6">
        <v>2000</v>
      </c>
      <c r="E570" s="6">
        <v>1500</v>
      </c>
      <c r="F570" s="6">
        <v>1500</v>
      </c>
      <c r="G570" s="131" t="s">
        <v>0</v>
      </c>
    </row>
    <row r="571" spans="1:7" ht="12.75">
      <c r="A571" s="62"/>
      <c r="B571" s="26">
        <v>4430</v>
      </c>
      <c r="C571" s="75" t="s">
        <v>27</v>
      </c>
      <c r="D571" s="6">
        <v>2500</v>
      </c>
      <c r="E571" s="6">
        <v>2000</v>
      </c>
      <c r="F571" s="6">
        <v>2000</v>
      </c>
      <c r="G571" s="131" t="s">
        <v>0</v>
      </c>
    </row>
    <row r="572" spans="1:7" ht="12.75">
      <c r="A572" s="62"/>
      <c r="B572" s="26">
        <v>4530</v>
      </c>
      <c r="C572" s="75" t="s">
        <v>366</v>
      </c>
      <c r="D572" s="6">
        <v>136.05</v>
      </c>
      <c r="E572" s="6"/>
      <c r="F572" s="6"/>
      <c r="G572" s="131"/>
    </row>
    <row r="573" spans="1:7" ht="12.75">
      <c r="A573" s="62"/>
      <c r="B573" s="26">
        <v>4440</v>
      </c>
      <c r="C573" s="75" t="s">
        <v>28</v>
      </c>
      <c r="D573" s="6">
        <v>43000</v>
      </c>
      <c r="E573" s="6">
        <v>45000</v>
      </c>
      <c r="F573" s="6">
        <v>43000</v>
      </c>
      <c r="G573" s="131" t="s">
        <v>0</v>
      </c>
    </row>
    <row r="574" spans="1:7" ht="12.75">
      <c r="A574" s="62"/>
      <c r="B574" s="26"/>
      <c r="C574" s="34" t="s">
        <v>59</v>
      </c>
      <c r="D574" s="9">
        <f>SUM(D545:D573)</f>
        <v>945873</v>
      </c>
      <c r="E574" s="9">
        <f>SUM(E545:E573)</f>
        <v>1008770</v>
      </c>
      <c r="F574" s="9">
        <f>SUM(F545:F573)</f>
        <v>1003370</v>
      </c>
      <c r="G574" s="131">
        <f>PRODUCT(F574/D574)</f>
        <v>1.0607872304209973</v>
      </c>
    </row>
    <row r="575" spans="1:7" ht="12.75">
      <c r="A575" s="62">
        <v>80101</v>
      </c>
      <c r="B575" s="26"/>
      <c r="C575" s="34" t="s">
        <v>52</v>
      </c>
      <c r="D575" s="9"/>
      <c r="E575" s="9"/>
      <c r="F575" s="9"/>
      <c r="G575" s="131" t="s">
        <v>0</v>
      </c>
    </row>
    <row r="576" spans="1:7" ht="22.5">
      <c r="A576" s="62"/>
      <c r="B576" s="26">
        <v>2540</v>
      </c>
      <c r="C576" s="161" t="s">
        <v>200</v>
      </c>
      <c r="D576" s="6">
        <v>127333</v>
      </c>
      <c r="E576" s="6">
        <v>243320</v>
      </c>
      <c r="F576" s="6">
        <v>189000</v>
      </c>
      <c r="G576" s="131" t="s">
        <v>0</v>
      </c>
    </row>
    <row r="577" spans="1:7" ht="33.75">
      <c r="A577" s="62"/>
      <c r="B577" s="26">
        <v>2830</v>
      </c>
      <c r="C577" s="161" t="s">
        <v>392</v>
      </c>
      <c r="D577" s="6">
        <v>2699.72</v>
      </c>
      <c r="E577" s="6"/>
      <c r="F577" s="6"/>
      <c r="G577" s="131"/>
    </row>
    <row r="578" spans="1:7" ht="12.75">
      <c r="A578" s="62"/>
      <c r="B578" s="26"/>
      <c r="C578" s="34" t="s">
        <v>5</v>
      </c>
      <c r="D578" s="9">
        <f>SUM(D576:D577)</f>
        <v>130032.72</v>
      </c>
      <c r="E578" s="9">
        <f>SUM(E576:E577)</f>
        <v>243320</v>
      </c>
      <c r="F578" s="9">
        <f>SUM(F576:F576)</f>
        <v>189000</v>
      </c>
      <c r="G578" s="131">
        <f>PRODUCT(F578/D578)</f>
        <v>1.4534803240292136</v>
      </c>
    </row>
    <row r="579" spans="1:7" ht="12.75">
      <c r="A579" s="62">
        <v>80104</v>
      </c>
      <c r="B579" s="26"/>
      <c r="C579" s="34" t="s">
        <v>106</v>
      </c>
      <c r="D579" s="9"/>
      <c r="E579" s="9"/>
      <c r="F579" s="9"/>
      <c r="G579" s="131" t="s">
        <v>0</v>
      </c>
    </row>
    <row r="580" spans="1:7" ht="22.5">
      <c r="A580" s="62"/>
      <c r="B580" s="26">
        <v>2540</v>
      </c>
      <c r="C580" s="161" t="s">
        <v>200</v>
      </c>
      <c r="D580" s="6">
        <v>842779</v>
      </c>
      <c r="E580" s="6">
        <v>1072508</v>
      </c>
      <c r="F580" s="6">
        <v>980000</v>
      </c>
      <c r="G580" s="131" t="s">
        <v>0</v>
      </c>
    </row>
    <row r="581" spans="1:7" ht="22.5">
      <c r="A581" s="62"/>
      <c r="B581" s="26">
        <v>4330</v>
      </c>
      <c r="C581" s="161" t="s">
        <v>273</v>
      </c>
      <c r="D581" s="6">
        <v>62000</v>
      </c>
      <c r="E581" s="6">
        <v>32160</v>
      </c>
      <c r="F581" s="6">
        <v>32160</v>
      </c>
      <c r="G581" s="131" t="s">
        <v>0</v>
      </c>
    </row>
    <row r="582" spans="1:7" ht="12.75">
      <c r="A582" s="62"/>
      <c r="B582" s="26"/>
      <c r="C582" s="34" t="s">
        <v>5</v>
      </c>
      <c r="D582" s="9">
        <f>SUM(D580:D581)</f>
        <v>904779</v>
      </c>
      <c r="E582" s="9">
        <f>SUM(E580:E581)</f>
        <v>1104668</v>
      </c>
      <c r="F582" s="9">
        <f>SUM(F580:F581)</f>
        <v>1012160</v>
      </c>
      <c r="G582" s="131">
        <f>PRODUCT(F582/D582)</f>
        <v>1.1186820206923458</v>
      </c>
    </row>
    <row r="583" spans="1:7" ht="60">
      <c r="A583" s="62">
        <v>80149</v>
      </c>
      <c r="B583" s="26"/>
      <c r="C583" s="78" t="s">
        <v>276</v>
      </c>
      <c r="D583" s="9"/>
      <c r="E583" s="9"/>
      <c r="F583" s="9"/>
      <c r="G583" s="131" t="s">
        <v>0</v>
      </c>
    </row>
    <row r="584" spans="1:7" ht="22.5">
      <c r="A584" s="62"/>
      <c r="B584" s="26">
        <v>2540</v>
      </c>
      <c r="C584" s="161" t="s">
        <v>200</v>
      </c>
      <c r="D584" s="6">
        <v>642261</v>
      </c>
      <c r="E584" s="6">
        <v>1173200</v>
      </c>
      <c r="F584" s="6">
        <v>750000</v>
      </c>
      <c r="G584" s="131" t="s">
        <v>0</v>
      </c>
    </row>
    <row r="585" spans="1:7" ht="12.75">
      <c r="A585" s="62"/>
      <c r="B585" s="26"/>
      <c r="C585" s="34" t="s">
        <v>5</v>
      </c>
      <c r="D585" s="9">
        <f>SUM(D584)</f>
        <v>642261</v>
      </c>
      <c r="E585" s="9">
        <f>SUM(E584)</f>
        <v>1173200</v>
      </c>
      <c r="F585" s="9">
        <f>SUM(F584)</f>
        <v>750000</v>
      </c>
      <c r="G585" s="131">
        <f>PRODUCT(F585/D585)</f>
        <v>1.167749559758416</v>
      </c>
    </row>
    <row r="586" spans="1:7" ht="12.75">
      <c r="A586" s="62"/>
      <c r="B586" s="26"/>
      <c r="C586" s="34"/>
      <c r="D586" s="9"/>
      <c r="E586" s="9"/>
      <c r="F586" s="9"/>
      <c r="G586" s="131" t="s">
        <v>0</v>
      </c>
    </row>
    <row r="587" spans="1:7" ht="60">
      <c r="A587" s="62">
        <v>80150</v>
      </c>
      <c r="B587" s="26"/>
      <c r="C587" s="78" t="s">
        <v>279</v>
      </c>
      <c r="D587" s="9"/>
      <c r="E587" s="9"/>
      <c r="F587" s="9"/>
      <c r="G587" s="131" t="s">
        <v>0</v>
      </c>
    </row>
    <row r="588" spans="1:7" ht="22.5">
      <c r="A588" s="62"/>
      <c r="B588" s="26">
        <v>2540</v>
      </c>
      <c r="C588" s="161" t="s">
        <v>200</v>
      </c>
      <c r="D588" s="6">
        <v>374353</v>
      </c>
      <c r="E588" s="6">
        <v>621568</v>
      </c>
      <c r="F588" s="6">
        <v>505600</v>
      </c>
      <c r="G588" s="131" t="s">
        <v>0</v>
      </c>
    </row>
    <row r="589" spans="1:7" ht="12.75">
      <c r="A589" s="62"/>
      <c r="B589" s="26"/>
      <c r="C589" s="34" t="s">
        <v>5</v>
      </c>
      <c r="D589" s="9">
        <f>SUM(D588)</f>
        <v>374353</v>
      </c>
      <c r="E589" s="9">
        <f>SUM(E588)</f>
        <v>621568</v>
      </c>
      <c r="F589" s="9">
        <f>SUM(F588)</f>
        <v>505600</v>
      </c>
      <c r="G589" s="131">
        <f>PRODUCT(F589/D589)</f>
        <v>1.3505968965121156</v>
      </c>
    </row>
    <row r="590" spans="1:7" ht="12.75">
      <c r="A590" s="62">
        <v>80106</v>
      </c>
      <c r="B590" s="26"/>
      <c r="C590" s="34" t="s">
        <v>367</v>
      </c>
      <c r="D590" s="9"/>
      <c r="E590" s="9"/>
      <c r="F590" s="9"/>
      <c r="G590" s="131"/>
    </row>
    <row r="591" spans="1:7" ht="22.5">
      <c r="A591" s="62"/>
      <c r="B591" s="26">
        <v>2540</v>
      </c>
      <c r="C591" s="161" t="s">
        <v>200</v>
      </c>
      <c r="D591" s="6">
        <v>82252</v>
      </c>
      <c r="E591" s="6">
        <v>139000</v>
      </c>
      <c r="F591" s="6">
        <v>100000</v>
      </c>
      <c r="G591" s="131"/>
    </row>
    <row r="592" spans="1:7" ht="12.75">
      <c r="A592" s="62"/>
      <c r="B592" s="26"/>
      <c r="C592" s="34" t="s">
        <v>5</v>
      </c>
      <c r="D592" s="9">
        <f>SUM(D591)</f>
        <v>82252</v>
      </c>
      <c r="E592" s="9">
        <f>SUM(E591)</f>
        <v>139000</v>
      </c>
      <c r="F592" s="9">
        <f>SUM(F591)</f>
        <v>100000</v>
      </c>
      <c r="G592" s="131">
        <f>PRODUCT(F592/D592)</f>
        <v>1.2157759081846033</v>
      </c>
    </row>
    <row r="593" spans="1:7" ht="31.5">
      <c r="A593" s="62">
        <v>80114</v>
      </c>
      <c r="B593" s="26"/>
      <c r="C593" s="129" t="s">
        <v>155</v>
      </c>
      <c r="D593" s="9"/>
      <c r="E593" s="9"/>
      <c r="F593" s="9"/>
      <c r="G593" s="131" t="s">
        <v>0</v>
      </c>
    </row>
    <row r="594" spans="1:7" ht="12.75">
      <c r="A594" s="62"/>
      <c r="B594" s="26">
        <v>4040</v>
      </c>
      <c r="C594" s="75" t="s">
        <v>38</v>
      </c>
      <c r="D594" s="6">
        <v>14888</v>
      </c>
      <c r="E594" s="6">
        <v>0</v>
      </c>
      <c r="F594" s="6">
        <v>0</v>
      </c>
      <c r="G594" s="131" t="s">
        <v>0</v>
      </c>
    </row>
    <row r="595" spans="1:7" ht="12.75">
      <c r="A595" s="62"/>
      <c r="B595" s="26">
        <v>4110</v>
      </c>
      <c r="C595" s="75" t="s">
        <v>40</v>
      </c>
      <c r="D595" s="6">
        <v>2546</v>
      </c>
      <c r="E595" s="6">
        <v>0</v>
      </c>
      <c r="F595" s="6">
        <v>0</v>
      </c>
      <c r="G595" s="131" t="s">
        <v>0</v>
      </c>
    </row>
    <row r="596" spans="1:7" ht="12.75">
      <c r="A596" s="62"/>
      <c r="B596" s="26">
        <v>4120</v>
      </c>
      <c r="C596" s="75" t="s">
        <v>41</v>
      </c>
      <c r="D596" s="6">
        <v>365</v>
      </c>
      <c r="E596" s="6">
        <v>0</v>
      </c>
      <c r="F596" s="6">
        <v>0</v>
      </c>
      <c r="G596" s="131" t="s">
        <v>0</v>
      </c>
    </row>
    <row r="597" spans="1:7" ht="12.75">
      <c r="A597" s="4" t="s">
        <v>0</v>
      </c>
      <c r="B597" s="26"/>
      <c r="C597" s="34" t="s">
        <v>156</v>
      </c>
      <c r="D597" s="9">
        <f>SUM(D594:D596)</f>
        <v>17799</v>
      </c>
      <c r="E597" s="9">
        <f>SUM(E594:E596)</f>
        <v>0</v>
      </c>
      <c r="F597" s="9">
        <f>SUM(F594:F596)</f>
        <v>0</v>
      </c>
      <c r="G597" s="131">
        <f>PRODUCT(F597/D597)</f>
        <v>0</v>
      </c>
    </row>
    <row r="598" spans="1:7" ht="15.75">
      <c r="A598" s="44">
        <v>80146</v>
      </c>
      <c r="B598" s="27"/>
      <c r="C598" s="52" t="s">
        <v>105</v>
      </c>
      <c r="D598" s="57" t="s">
        <v>0</v>
      </c>
      <c r="E598" s="57"/>
      <c r="F598" s="57"/>
      <c r="G598" s="131" t="s">
        <v>0</v>
      </c>
    </row>
    <row r="599" spans="1:7" ht="15">
      <c r="A599" s="44"/>
      <c r="B599" s="27">
        <v>4410</v>
      </c>
      <c r="C599" s="201" t="s">
        <v>26</v>
      </c>
      <c r="D599" s="200">
        <v>1000</v>
      </c>
      <c r="E599" s="200"/>
      <c r="F599" s="200" t="s">
        <v>0</v>
      </c>
      <c r="G599" s="131"/>
    </row>
    <row r="600" spans="1:7" ht="22.5">
      <c r="A600" s="44" t="s">
        <v>0</v>
      </c>
      <c r="B600" s="27">
        <v>4700</v>
      </c>
      <c r="C600" s="75" t="s">
        <v>144</v>
      </c>
      <c r="D600" s="133">
        <v>39000</v>
      </c>
      <c r="E600" s="133">
        <v>43400</v>
      </c>
      <c r="F600" s="133">
        <v>43400</v>
      </c>
      <c r="G600" s="131" t="s">
        <v>0</v>
      </c>
    </row>
    <row r="601" spans="1:7" ht="12.75">
      <c r="A601" s="44" t="s">
        <v>0</v>
      </c>
      <c r="B601" s="27"/>
      <c r="C601" s="78" t="s">
        <v>5</v>
      </c>
      <c r="D601" s="84">
        <f>SUM(D599:D600)</f>
        <v>40000</v>
      </c>
      <c r="E601" s="84">
        <f>SUM(E599:E600)</f>
        <v>43400</v>
      </c>
      <c r="F601" s="84">
        <f>SUM(F599:F600)</f>
        <v>43400</v>
      </c>
      <c r="G601" s="131">
        <f>PRODUCT(F601/D601)</f>
        <v>1.085</v>
      </c>
    </row>
    <row r="602" spans="1:7" ht="31.5">
      <c r="A602" s="44">
        <v>80148</v>
      </c>
      <c r="B602" s="27"/>
      <c r="C602" s="108" t="s">
        <v>231</v>
      </c>
      <c r="D602" s="84"/>
      <c r="E602" s="84"/>
      <c r="F602" s="84"/>
      <c r="G602" s="131" t="s">
        <v>0</v>
      </c>
    </row>
    <row r="603" spans="1:7" ht="13.5" customHeight="1">
      <c r="A603" s="4"/>
      <c r="B603" s="27">
        <v>4010</v>
      </c>
      <c r="C603" s="75" t="s">
        <v>21</v>
      </c>
      <c r="D603" s="7">
        <v>91569</v>
      </c>
      <c r="E603" s="7"/>
      <c r="F603" s="7"/>
      <c r="G603" s="131" t="s">
        <v>0</v>
      </c>
    </row>
    <row r="604" spans="1:7" ht="13.5" customHeight="1">
      <c r="A604" s="4"/>
      <c r="B604" s="27"/>
      <c r="C604" s="75" t="s">
        <v>413</v>
      </c>
      <c r="D604" s="7"/>
      <c r="E604" s="7">
        <v>91824</v>
      </c>
      <c r="F604" s="7">
        <v>91824</v>
      </c>
      <c r="G604" s="131"/>
    </row>
    <row r="605" spans="1:7" ht="13.5" customHeight="1">
      <c r="A605" s="4"/>
      <c r="B605" s="27"/>
      <c r="C605" s="75" t="s">
        <v>414</v>
      </c>
      <c r="D605" s="7"/>
      <c r="E605" s="7">
        <v>3300</v>
      </c>
      <c r="F605" s="7">
        <v>3300</v>
      </c>
      <c r="G605" s="131"/>
    </row>
    <row r="606" spans="1:7" ht="13.5" customHeight="1">
      <c r="A606" s="4"/>
      <c r="B606" s="27"/>
      <c r="C606" s="75" t="s">
        <v>411</v>
      </c>
      <c r="D606" s="7"/>
      <c r="E606" s="7">
        <v>1902</v>
      </c>
      <c r="F606" s="7">
        <v>1902</v>
      </c>
      <c r="G606" s="131"/>
    </row>
    <row r="607" spans="1:7" ht="12.75">
      <c r="A607" s="4"/>
      <c r="B607" s="27">
        <v>4040</v>
      </c>
      <c r="C607" s="75" t="s">
        <v>38</v>
      </c>
      <c r="D607" s="7">
        <v>7784</v>
      </c>
      <c r="E607" s="7">
        <v>8247</v>
      </c>
      <c r="F607" s="7">
        <v>7783</v>
      </c>
      <c r="G607" s="131" t="s">
        <v>0</v>
      </c>
    </row>
    <row r="608" spans="1:7" ht="12.75">
      <c r="A608" s="4"/>
      <c r="B608" s="27">
        <v>4110</v>
      </c>
      <c r="C608" s="75" t="s">
        <v>40</v>
      </c>
      <c r="D608" s="7">
        <v>16989</v>
      </c>
      <c r="E608" s="7">
        <v>18002</v>
      </c>
      <c r="F608" s="7">
        <v>18002</v>
      </c>
      <c r="G608" s="131" t="s">
        <v>0</v>
      </c>
    </row>
    <row r="609" spans="1:7" ht="12.75">
      <c r="A609" s="4"/>
      <c r="B609" s="27">
        <v>4120</v>
      </c>
      <c r="C609" s="75" t="s">
        <v>41</v>
      </c>
      <c r="D609" s="7">
        <v>2434</v>
      </c>
      <c r="E609" s="7">
        <v>2579</v>
      </c>
      <c r="F609" s="7">
        <v>2579</v>
      </c>
      <c r="G609" s="131" t="s">
        <v>0</v>
      </c>
    </row>
    <row r="610" spans="1:7" ht="12.75">
      <c r="A610" s="85" t="s">
        <v>0</v>
      </c>
      <c r="B610" s="27">
        <v>4220</v>
      </c>
      <c r="C610" s="33" t="s">
        <v>55</v>
      </c>
      <c r="D610" s="6">
        <v>100000</v>
      </c>
      <c r="E610" s="6">
        <v>100000</v>
      </c>
      <c r="F610" s="6">
        <v>100000</v>
      </c>
      <c r="G610" s="131" t="s">
        <v>0</v>
      </c>
    </row>
    <row r="611" spans="1:7" ht="12.75">
      <c r="A611" s="85"/>
      <c r="B611" s="27">
        <v>4440</v>
      </c>
      <c r="C611" s="33" t="s">
        <v>28</v>
      </c>
      <c r="D611" s="6">
        <v>5000</v>
      </c>
      <c r="E611" s="6">
        <v>5000</v>
      </c>
      <c r="F611" s="6">
        <v>5000</v>
      </c>
      <c r="G611" s="131" t="s">
        <v>0</v>
      </c>
    </row>
    <row r="612" spans="1:7" ht="12.75">
      <c r="A612" s="85"/>
      <c r="B612" s="27"/>
      <c r="C612" s="78" t="s">
        <v>5</v>
      </c>
      <c r="D612" s="84">
        <f>SUM(D603:D611)</f>
        <v>223776</v>
      </c>
      <c r="E612" s="84">
        <f>SUM(E603:E611)</f>
        <v>230854</v>
      </c>
      <c r="F612" s="84">
        <f>SUM(F603:F611)</f>
        <v>230390</v>
      </c>
      <c r="G612" s="131">
        <f>PRODUCT(F612/D612)</f>
        <v>1.029556342056342</v>
      </c>
    </row>
    <row r="613" spans="1:7" ht="12.75">
      <c r="A613" s="85"/>
      <c r="B613" s="27"/>
      <c r="C613" s="78" t="s">
        <v>237</v>
      </c>
      <c r="D613" s="93"/>
      <c r="E613" s="93"/>
      <c r="F613" s="93"/>
      <c r="G613" s="131" t="s">
        <v>0</v>
      </c>
    </row>
    <row r="614" spans="1:7" ht="12.75">
      <c r="A614" s="85"/>
      <c r="B614" s="27">
        <v>4010</v>
      </c>
      <c r="C614" s="173" t="s">
        <v>21</v>
      </c>
      <c r="D614" s="6">
        <v>102872</v>
      </c>
      <c r="E614" s="6"/>
      <c r="F614" s="6" t="s">
        <v>0</v>
      </c>
      <c r="G614" s="131" t="s">
        <v>0</v>
      </c>
    </row>
    <row r="615" spans="1:7" ht="12.75">
      <c r="A615" s="85"/>
      <c r="B615" s="27"/>
      <c r="C615" s="173" t="s">
        <v>455</v>
      </c>
      <c r="D615" s="6"/>
      <c r="E615" s="6">
        <v>89700</v>
      </c>
      <c r="F615" s="6">
        <v>89700</v>
      </c>
      <c r="G615" s="131"/>
    </row>
    <row r="616" spans="1:7" ht="12.75">
      <c r="A616" s="85"/>
      <c r="B616" s="27"/>
      <c r="C616" s="173" t="s">
        <v>394</v>
      </c>
      <c r="D616" s="6"/>
      <c r="E616" s="6">
        <v>1800</v>
      </c>
      <c r="F616" s="6">
        <v>1800</v>
      </c>
      <c r="G616" s="131"/>
    </row>
    <row r="617" spans="1:7" ht="12.75">
      <c r="A617" s="85"/>
      <c r="B617" s="27"/>
      <c r="C617" s="173" t="s">
        <v>456</v>
      </c>
      <c r="D617" s="6"/>
      <c r="E617" s="6">
        <v>14400</v>
      </c>
      <c r="F617" s="6">
        <v>14400</v>
      </c>
      <c r="G617" s="131"/>
    </row>
    <row r="618" spans="1:7" ht="12.75">
      <c r="A618" s="85"/>
      <c r="B618" s="27">
        <v>4040</v>
      </c>
      <c r="C618" s="173" t="s">
        <v>38</v>
      </c>
      <c r="D618" s="6">
        <v>7597</v>
      </c>
      <c r="E618" s="6">
        <v>9000</v>
      </c>
      <c r="F618" s="6">
        <v>9000</v>
      </c>
      <c r="G618" s="131" t="s">
        <v>0</v>
      </c>
    </row>
    <row r="619" spans="1:7" ht="12.75">
      <c r="A619" s="85"/>
      <c r="B619" s="27">
        <v>4110</v>
      </c>
      <c r="C619" s="173" t="s">
        <v>40</v>
      </c>
      <c r="D619" s="6">
        <v>16669</v>
      </c>
      <c r="E619" s="6">
        <v>19800</v>
      </c>
      <c r="F619" s="6">
        <v>19800</v>
      </c>
      <c r="G619" s="131" t="s">
        <v>0</v>
      </c>
    </row>
    <row r="620" spans="1:7" ht="12.75">
      <c r="A620" s="85"/>
      <c r="B620" s="27">
        <v>4120</v>
      </c>
      <c r="C620" s="173" t="s">
        <v>101</v>
      </c>
      <c r="D620" s="6">
        <v>2376</v>
      </c>
      <c r="E620" s="6">
        <v>2850</v>
      </c>
      <c r="F620" s="6">
        <v>2850</v>
      </c>
      <c r="G620" s="131" t="s">
        <v>0</v>
      </c>
    </row>
    <row r="621" spans="1:7" ht="12.75">
      <c r="A621" s="85"/>
      <c r="B621" s="27">
        <v>4220</v>
      </c>
      <c r="C621" s="173" t="s">
        <v>55</v>
      </c>
      <c r="D621" s="6">
        <v>100000</v>
      </c>
      <c r="E621" s="6">
        <v>100000</v>
      </c>
      <c r="F621" s="6">
        <v>100000</v>
      </c>
      <c r="G621" s="131" t="s">
        <v>0</v>
      </c>
    </row>
    <row r="622" spans="1:7" ht="12.75">
      <c r="A622" s="85"/>
      <c r="B622" s="27">
        <v>4440</v>
      </c>
      <c r="C622" s="173" t="s">
        <v>28</v>
      </c>
      <c r="D622" s="6">
        <v>4500</v>
      </c>
      <c r="E622" s="6">
        <v>6000</v>
      </c>
      <c r="F622" s="6">
        <v>4500</v>
      </c>
      <c r="G622" s="131" t="s">
        <v>0</v>
      </c>
    </row>
    <row r="623" spans="1:7" ht="12.75">
      <c r="A623" s="85"/>
      <c r="B623" s="27"/>
      <c r="C623" s="78" t="s">
        <v>5</v>
      </c>
      <c r="D623" s="93">
        <f>SUM(D614:D622)</f>
        <v>234014</v>
      </c>
      <c r="E623" s="93">
        <f>SUM(E614:E622)</f>
        <v>243550</v>
      </c>
      <c r="F623" s="93">
        <f>SUM(F614:F622)</f>
        <v>242050</v>
      </c>
      <c r="G623" s="131">
        <f>PRODUCT(F623/D623)</f>
        <v>1.0343398258223866</v>
      </c>
    </row>
    <row r="624" spans="1:7" ht="12.75">
      <c r="A624" s="85"/>
      <c r="B624" s="27"/>
      <c r="C624" s="78" t="s">
        <v>232</v>
      </c>
      <c r="D624" s="93"/>
      <c r="E624" s="93"/>
      <c r="F624" s="93"/>
      <c r="G624" s="131" t="s">
        <v>0</v>
      </c>
    </row>
    <row r="625" spans="1:7" ht="12.75">
      <c r="A625" s="85"/>
      <c r="B625" s="27">
        <v>3020</v>
      </c>
      <c r="C625" s="179" t="s">
        <v>152</v>
      </c>
      <c r="D625" s="6">
        <v>1500</v>
      </c>
      <c r="E625" s="6">
        <v>1800</v>
      </c>
      <c r="F625" s="6">
        <v>1800</v>
      </c>
      <c r="G625" s="131" t="s">
        <v>0</v>
      </c>
    </row>
    <row r="626" spans="1:7" ht="12.75">
      <c r="A626" s="85"/>
      <c r="B626" s="27">
        <v>4010</v>
      </c>
      <c r="C626" s="173" t="s">
        <v>21</v>
      </c>
      <c r="D626" s="6">
        <v>131320</v>
      </c>
      <c r="E626" s="6"/>
      <c r="F626" s="6"/>
      <c r="G626" s="131" t="s">
        <v>0</v>
      </c>
    </row>
    <row r="627" spans="1:7" ht="12.75">
      <c r="A627" s="85"/>
      <c r="B627" s="27"/>
      <c r="C627" s="173" t="s">
        <v>439</v>
      </c>
      <c r="D627" s="6"/>
      <c r="E627" s="6">
        <v>141800</v>
      </c>
      <c r="F627" s="6">
        <v>141800</v>
      </c>
      <c r="G627" s="131"/>
    </row>
    <row r="628" spans="1:7" ht="12.75">
      <c r="A628" s="85"/>
      <c r="B628" s="27"/>
      <c r="C628" s="173" t="s">
        <v>440</v>
      </c>
      <c r="D628" s="6"/>
      <c r="E628" s="6">
        <v>28300</v>
      </c>
      <c r="F628" s="6" t="s">
        <v>0</v>
      </c>
      <c r="G628" s="131"/>
    </row>
    <row r="629" spans="1:7" ht="12.75">
      <c r="A629" s="85"/>
      <c r="B629" s="27"/>
      <c r="C629" s="173" t="s">
        <v>421</v>
      </c>
      <c r="D629" s="6"/>
      <c r="E629" s="6">
        <v>2900</v>
      </c>
      <c r="F629" s="6">
        <v>2900</v>
      </c>
      <c r="G629" s="131"/>
    </row>
    <row r="630" spans="1:7" ht="12.75">
      <c r="A630" s="85"/>
      <c r="B630" s="27">
        <v>4040</v>
      </c>
      <c r="C630" s="173" t="s">
        <v>38</v>
      </c>
      <c r="D630" s="6">
        <v>9300</v>
      </c>
      <c r="E630" s="6">
        <v>14700</v>
      </c>
      <c r="F630" s="6">
        <v>12000</v>
      </c>
      <c r="G630" s="131" t="s">
        <v>0</v>
      </c>
    </row>
    <row r="631" spans="1:7" ht="12.75">
      <c r="A631" s="85"/>
      <c r="B631" s="27">
        <v>4110</v>
      </c>
      <c r="C631" s="173" t="s">
        <v>40</v>
      </c>
      <c r="D631" s="6">
        <v>26530</v>
      </c>
      <c r="E631" s="6">
        <v>32300</v>
      </c>
      <c r="F631" s="6">
        <v>32300</v>
      </c>
      <c r="G631" s="131" t="s">
        <v>0</v>
      </c>
    </row>
    <row r="632" spans="1:7" ht="12.75">
      <c r="A632" s="85"/>
      <c r="B632" s="27">
        <v>4120</v>
      </c>
      <c r="C632" s="173" t="s">
        <v>41</v>
      </c>
      <c r="D632" s="6">
        <v>3781</v>
      </c>
      <c r="E632" s="6">
        <v>4600</v>
      </c>
      <c r="F632" s="6">
        <v>4600</v>
      </c>
      <c r="G632" s="131" t="s">
        <v>0</v>
      </c>
    </row>
    <row r="633" spans="1:7" ht="12.75">
      <c r="A633" s="85"/>
      <c r="B633" s="27">
        <v>4210</v>
      </c>
      <c r="C633" s="173" t="s">
        <v>12</v>
      </c>
      <c r="D633" s="6">
        <v>4500</v>
      </c>
      <c r="E633" s="6">
        <v>6500</v>
      </c>
      <c r="F633" s="6">
        <v>6500</v>
      </c>
      <c r="G633" s="131" t="s">
        <v>0</v>
      </c>
    </row>
    <row r="634" spans="1:7" ht="12.75">
      <c r="A634" s="85"/>
      <c r="B634" s="27">
        <v>4220</v>
      </c>
      <c r="C634" s="173" t="s">
        <v>55</v>
      </c>
      <c r="D634" s="6">
        <v>190000</v>
      </c>
      <c r="E634" s="6">
        <v>190000</v>
      </c>
      <c r="F634" s="6">
        <v>190000</v>
      </c>
      <c r="G634" s="131" t="s">
        <v>0</v>
      </c>
    </row>
    <row r="635" spans="1:7" ht="12.75">
      <c r="A635" s="85"/>
      <c r="B635" s="27">
        <v>4440</v>
      </c>
      <c r="C635" s="75" t="s">
        <v>28</v>
      </c>
      <c r="D635" s="6">
        <v>4700</v>
      </c>
      <c r="E635" s="6">
        <v>8000</v>
      </c>
      <c r="F635" s="6">
        <v>7000</v>
      </c>
      <c r="G635" s="131" t="s">
        <v>0</v>
      </c>
    </row>
    <row r="636" spans="1:7" ht="12.75">
      <c r="A636" s="85"/>
      <c r="B636" s="27"/>
      <c r="C636" s="78" t="s">
        <v>5</v>
      </c>
      <c r="D636" s="93">
        <f>SUM(D625:D635)</f>
        <v>371631</v>
      </c>
      <c r="E636" s="93">
        <f>SUM(E625:E635)</f>
        <v>430900</v>
      </c>
      <c r="F636" s="93">
        <f>SUM(F625:F635)</f>
        <v>398900</v>
      </c>
      <c r="G636" s="131">
        <f>PRODUCT(F636/D636)</f>
        <v>1.0733765482427462</v>
      </c>
    </row>
    <row r="637" spans="1:7" ht="60">
      <c r="A637" s="85">
        <v>80149</v>
      </c>
      <c r="B637" s="27"/>
      <c r="C637" s="78" t="s">
        <v>276</v>
      </c>
      <c r="D637" s="93"/>
      <c r="E637" s="93"/>
      <c r="F637" s="93"/>
      <c r="G637" s="131" t="s">
        <v>0</v>
      </c>
    </row>
    <row r="638" spans="1:7" ht="12.75">
      <c r="A638" s="85"/>
      <c r="B638" s="27"/>
      <c r="C638" s="78" t="s">
        <v>274</v>
      </c>
      <c r="D638" s="93"/>
      <c r="E638" s="93"/>
      <c r="F638" s="93"/>
      <c r="G638" s="131" t="s">
        <v>0</v>
      </c>
    </row>
    <row r="639" spans="1:7" ht="12.75">
      <c r="A639" s="85"/>
      <c r="B639" s="27">
        <v>3020</v>
      </c>
      <c r="C639" s="179" t="s">
        <v>152</v>
      </c>
      <c r="D639" s="6">
        <v>5460</v>
      </c>
      <c r="E639" s="6">
        <v>5532</v>
      </c>
      <c r="F639" s="6">
        <v>5532</v>
      </c>
      <c r="G639" s="131" t="s">
        <v>0</v>
      </c>
    </row>
    <row r="640" spans="1:7" ht="13.5" customHeight="1">
      <c r="A640" s="4"/>
      <c r="B640" s="27">
        <v>4010</v>
      </c>
      <c r="C640" s="75" t="s">
        <v>21</v>
      </c>
      <c r="D640" s="7">
        <v>69048</v>
      </c>
      <c r="E640" s="7">
        <v>96720</v>
      </c>
      <c r="F640" s="7">
        <v>96720</v>
      </c>
      <c r="G640" s="131" t="s">
        <v>0</v>
      </c>
    </row>
    <row r="641" spans="1:7" ht="12.75">
      <c r="A641" s="4"/>
      <c r="B641" s="27">
        <v>4040</v>
      </c>
      <c r="C641" s="75" t="s">
        <v>38</v>
      </c>
      <c r="D641" s="7">
        <v>6324</v>
      </c>
      <c r="E641" s="7">
        <v>8221</v>
      </c>
      <c r="F641" s="7">
        <v>5870</v>
      </c>
      <c r="G641" s="131" t="s">
        <v>0</v>
      </c>
    </row>
    <row r="642" spans="1:7" ht="12.75">
      <c r="A642" s="4"/>
      <c r="B642" s="27">
        <v>4110</v>
      </c>
      <c r="C642" s="75" t="s">
        <v>40</v>
      </c>
      <c r="D642" s="7">
        <v>12752</v>
      </c>
      <c r="E642" s="7">
        <v>18891</v>
      </c>
      <c r="F642" s="7">
        <v>18891</v>
      </c>
      <c r="G642" s="131" t="s">
        <v>0</v>
      </c>
    </row>
    <row r="643" spans="1:7" ht="12.75">
      <c r="A643" s="4"/>
      <c r="B643" s="27">
        <v>4120</v>
      </c>
      <c r="C643" s="75" t="s">
        <v>41</v>
      </c>
      <c r="D643" s="7">
        <v>1827</v>
      </c>
      <c r="E643" s="7">
        <v>2707</v>
      </c>
      <c r="F643" s="7">
        <v>2707</v>
      </c>
      <c r="G643" s="131" t="s">
        <v>0</v>
      </c>
    </row>
    <row r="644" spans="1:7" ht="12.75">
      <c r="A644" s="4"/>
      <c r="B644" s="27">
        <v>4170</v>
      </c>
      <c r="C644" s="75" t="s">
        <v>125</v>
      </c>
      <c r="D644" s="6">
        <v>3200</v>
      </c>
      <c r="E644" s="6">
        <v>2800</v>
      </c>
      <c r="F644" s="6">
        <v>2800</v>
      </c>
      <c r="G644" s="131" t="s">
        <v>0</v>
      </c>
    </row>
    <row r="645" spans="1:7" ht="12.75">
      <c r="A645" s="85" t="s">
        <v>0</v>
      </c>
      <c r="B645" s="27">
        <v>4210</v>
      </c>
      <c r="C645" s="33" t="s">
        <v>12</v>
      </c>
      <c r="D645" s="6">
        <v>5000</v>
      </c>
      <c r="E645" s="6">
        <v>350</v>
      </c>
      <c r="F645" s="6">
        <v>350</v>
      </c>
      <c r="G645" s="131" t="s">
        <v>0</v>
      </c>
    </row>
    <row r="646" spans="1:7" ht="12.75">
      <c r="A646" s="85"/>
      <c r="B646" s="27">
        <v>4240</v>
      </c>
      <c r="C646" s="75" t="s">
        <v>39</v>
      </c>
      <c r="D646" s="6">
        <v>3600</v>
      </c>
      <c r="E646" s="6">
        <v>2000</v>
      </c>
      <c r="F646" s="6">
        <v>2000</v>
      </c>
      <c r="G646" s="131" t="s">
        <v>0</v>
      </c>
    </row>
    <row r="647" spans="1:7" ht="12.75">
      <c r="A647" s="85"/>
      <c r="B647" s="27">
        <v>4260</v>
      </c>
      <c r="C647" s="33" t="s">
        <v>13</v>
      </c>
      <c r="D647" s="6">
        <v>500</v>
      </c>
      <c r="E647" s="6">
        <v>1000</v>
      </c>
      <c r="F647" s="6">
        <v>1000</v>
      </c>
      <c r="G647" s="131" t="s">
        <v>0</v>
      </c>
    </row>
    <row r="648" spans="1:7" ht="12.75">
      <c r="A648" s="85"/>
      <c r="B648" s="27">
        <v>4440</v>
      </c>
      <c r="C648" s="33" t="s">
        <v>28</v>
      </c>
      <c r="D648" s="6">
        <v>3000</v>
      </c>
      <c r="E648" s="6">
        <v>3000</v>
      </c>
      <c r="F648" s="6">
        <v>3000</v>
      </c>
      <c r="G648" s="131" t="s">
        <v>0</v>
      </c>
    </row>
    <row r="649" spans="1:7" ht="12.75">
      <c r="A649" s="85"/>
      <c r="B649" s="27"/>
      <c r="C649" s="78" t="s">
        <v>5</v>
      </c>
      <c r="D649" s="84">
        <f>SUM(D639:D648)</f>
        <v>110711</v>
      </c>
      <c r="E649" s="84">
        <f>SUM(E639:E648)</f>
        <v>141221</v>
      </c>
      <c r="F649" s="84">
        <f>SUM(F639:F648)</f>
        <v>138870</v>
      </c>
      <c r="G649" s="131">
        <f>PRODUCT(F649/D649)</f>
        <v>1.2543469031984176</v>
      </c>
    </row>
    <row r="650" spans="1:7" ht="12.75">
      <c r="A650" s="85"/>
      <c r="B650" s="27"/>
      <c r="C650" s="78" t="s">
        <v>326</v>
      </c>
      <c r="D650" s="93"/>
      <c r="E650" s="93"/>
      <c r="F650" s="93"/>
      <c r="G650" s="131" t="s">
        <v>0</v>
      </c>
    </row>
    <row r="651" spans="1:7" ht="12.75">
      <c r="A651" s="85"/>
      <c r="B651" s="27">
        <v>3020</v>
      </c>
      <c r="C651" s="179" t="s">
        <v>152</v>
      </c>
      <c r="D651" s="6">
        <v>5018</v>
      </c>
      <c r="E651" s="6">
        <v>4400</v>
      </c>
      <c r="F651" s="6">
        <v>4400</v>
      </c>
      <c r="G651" s="131" t="s">
        <v>0</v>
      </c>
    </row>
    <row r="652" spans="1:7" ht="12.75">
      <c r="A652" s="85"/>
      <c r="B652" s="27">
        <v>4010</v>
      </c>
      <c r="C652" s="75" t="s">
        <v>21</v>
      </c>
      <c r="D652" s="6">
        <v>49393</v>
      </c>
      <c r="E652" s="6"/>
      <c r="F652" s="6"/>
      <c r="G652" s="131" t="s">
        <v>0</v>
      </c>
    </row>
    <row r="653" spans="1:7" ht="12.75">
      <c r="A653" s="85"/>
      <c r="B653" s="27"/>
      <c r="C653" s="75" t="s">
        <v>439</v>
      </c>
      <c r="D653" s="6"/>
      <c r="E653" s="6">
        <v>47000</v>
      </c>
      <c r="F653" s="6">
        <v>47000</v>
      </c>
      <c r="G653" s="131"/>
    </row>
    <row r="654" spans="1:7" ht="12.75">
      <c r="A654" s="85"/>
      <c r="B654" s="27"/>
      <c r="C654" s="75" t="s">
        <v>418</v>
      </c>
      <c r="D654" s="6"/>
      <c r="E654" s="6">
        <v>11250</v>
      </c>
      <c r="F654" s="6">
        <v>11250</v>
      </c>
      <c r="G654" s="131"/>
    </row>
    <row r="655" spans="1:7" ht="12.75">
      <c r="A655" s="85"/>
      <c r="B655" s="27"/>
      <c r="C655" s="75" t="s">
        <v>405</v>
      </c>
      <c r="D655" s="6"/>
      <c r="E655" s="6">
        <v>480</v>
      </c>
      <c r="F655" s="6">
        <v>480</v>
      </c>
      <c r="G655" s="131"/>
    </row>
    <row r="656" spans="1:7" ht="12.75">
      <c r="A656" s="85"/>
      <c r="B656" s="27">
        <v>4040</v>
      </c>
      <c r="C656" s="75" t="s">
        <v>38</v>
      </c>
      <c r="D656" s="6">
        <v>898</v>
      </c>
      <c r="E656" s="6">
        <v>5000</v>
      </c>
      <c r="F656" s="6">
        <v>5000</v>
      </c>
      <c r="G656" s="131" t="s">
        <v>0</v>
      </c>
    </row>
    <row r="657" spans="1:7" ht="12.75">
      <c r="A657" s="85"/>
      <c r="B657" s="27">
        <v>4110</v>
      </c>
      <c r="C657" s="75" t="s">
        <v>40</v>
      </c>
      <c r="D657" s="6">
        <v>9992</v>
      </c>
      <c r="E657" s="6">
        <v>12100</v>
      </c>
      <c r="F657" s="6">
        <v>12100</v>
      </c>
      <c r="G657" s="131" t="s">
        <v>0</v>
      </c>
    </row>
    <row r="658" spans="1:7" ht="12.75">
      <c r="A658" s="85"/>
      <c r="B658" s="27">
        <v>4120</v>
      </c>
      <c r="C658" s="75" t="s">
        <v>41</v>
      </c>
      <c r="D658" s="6">
        <v>1424</v>
      </c>
      <c r="E658" s="6">
        <v>1750</v>
      </c>
      <c r="F658" s="6">
        <v>1750</v>
      </c>
      <c r="G658" s="131" t="s">
        <v>0</v>
      </c>
    </row>
    <row r="659" spans="1:7" ht="12.75">
      <c r="A659" s="85"/>
      <c r="B659" s="27">
        <v>4170</v>
      </c>
      <c r="C659" s="75" t="s">
        <v>125</v>
      </c>
      <c r="D659" s="6">
        <v>2000</v>
      </c>
      <c r="E659" s="6">
        <v>2000</v>
      </c>
      <c r="F659" s="6">
        <v>2000</v>
      </c>
      <c r="G659" s="131" t="s">
        <v>0</v>
      </c>
    </row>
    <row r="660" spans="1:7" ht="12.75">
      <c r="A660" s="85"/>
      <c r="B660" s="27">
        <v>4210</v>
      </c>
      <c r="C660" s="33" t="s">
        <v>12</v>
      </c>
      <c r="D660" s="6">
        <v>3000</v>
      </c>
      <c r="E660" s="6">
        <v>2500</v>
      </c>
      <c r="F660" s="6">
        <v>2500</v>
      </c>
      <c r="G660" s="131" t="s">
        <v>0</v>
      </c>
    </row>
    <row r="661" spans="1:7" ht="12.75">
      <c r="A661" s="85"/>
      <c r="B661" s="27">
        <v>4240</v>
      </c>
      <c r="C661" s="75" t="s">
        <v>39</v>
      </c>
      <c r="D661" s="6">
        <v>2000</v>
      </c>
      <c r="E661" s="6">
        <v>2500</v>
      </c>
      <c r="F661" s="6">
        <v>2000</v>
      </c>
      <c r="G661" s="131" t="s">
        <v>0</v>
      </c>
    </row>
    <row r="662" spans="1:7" ht="12.75">
      <c r="A662" s="85"/>
      <c r="B662" s="27">
        <v>4260</v>
      </c>
      <c r="C662" s="33" t="s">
        <v>13</v>
      </c>
      <c r="D662" s="6">
        <v>500</v>
      </c>
      <c r="E662" s="6">
        <v>1500</v>
      </c>
      <c r="F662" s="6">
        <v>1500</v>
      </c>
      <c r="G662" s="131" t="s">
        <v>0</v>
      </c>
    </row>
    <row r="663" spans="1:7" ht="12.75">
      <c r="A663" s="85"/>
      <c r="B663" s="27">
        <v>4440</v>
      </c>
      <c r="C663" s="33" t="s">
        <v>28</v>
      </c>
      <c r="D663" s="6">
        <v>3000</v>
      </c>
      <c r="E663" s="6">
        <v>5000</v>
      </c>
      <c r="F663" s="6">
        <v>3000</v>
      </c>
      <c r="G663" s="131" t="s">
        <v>0</v>
      </c>
    </row>
    <row r="664" spans="1:7" ht="12.75">
      <c r="A664" s="85"/>
      <c r="B664" s="27"/>
      <c r="C664" s="78" t="s">
        <v>5</v>
      </c>
      <c r="D664" s="93">
        <f>SUM(D651:D663)</f>
        <v>77225</v>
      </c>
      <c r="E664" s="93">
        <f>SUM(E651:E663)</f>
        <v>95480</v>
      </c>
      <c r="F664" s="93">
        <f>SUM(F651:F663)</f>
        <v>92980</v>
      </c>
      <c r="G664" s="131">
        <f>PRODUCT(F664/D664)</f>
        <v>1.2040142440919392</v>
      </c>
    </row>
    <row r="665" spans="1:7" ht="36">
      <c r="A665" s="85">
        <v>80150</v>
      </c>
      <c r="B665" s="27"/>
      <c r="C665" s="78" t="s">
        <v>531</v>
      </c>
      <c r="D665" s="93"/>
      <c r="E665" s="93"/>
      <c r="F665" s="93"/>
      <c r="G665" s="131" t="s">
        <v>0</v>
      </c>
    </row>
    <row r="666" spans="1:7" ht="12.75">
      <c r="A666" s="85"/>
      <c r="B666" s="27"/>
      <c r="C666" s="78" t="s">
        <v>53</v>
      </c>
      <c r="D666" s="93"/>
      <c r="E666" s="93"/>
      <c r="F666" s="93"/>
      <c r="G666" s="131" t="s">
        <v>0</v>
      </c>
    </row>
    <row r="667" spans="1:7" ht="12.75">
      <c r="A667" s="85"/>
      <c r="B667" s="27">
        <v>3020</v>
      </c>
      <c r="C667" s="179" t="s">
        <v>152</v>
      </c>
      <c r="D667" s="6">
        <v>39646.69</v>
      </c>
      <c r="E667" s="6">
        <v>19400</v>
      </c>
      <c r="F667" s="6">
        <v>11520</v>
      </c>
      <c r="G667" s="131" t="s">
        <v>0</v>
      </c>
    </row>
    <row r="668" spans="1:7" ht="12.75">
      <c r="A668" s="4"/>
      <c r="B668" s="27">
        <v>4010</v>
      </c>
      <c r="C668" s="75" t="s">
        <v>21</v>
      </c>
      <c r="D668" s="6">
        <v>576395.19</v>
      </c>
      <c r="E668" s="6"/>
      <c r="F668" s="6"/>
      <c r="G668" s="131" t="s">
        <v>0</v>
      </c>
    </row>
    <row r="669" spans="1:7" ht="12.75">
      <c r="A669" s="4"/>
      <c r="B669" s="27"/>
      <c r="C669" s="75" t="s">
        <v>415</v>
      </c>
      <c r="D669" s="6"/>
      <c r="E669" s="6">
        <v>432000</v>
      </c>
      <c r="F669" s="6">
        <v>432000</v>
      </c>
      <c r="G669" s="131"/>
    </row>
    <row r="670" spans="1:7" ht="12.75">
      <c r="A670" s="4"/>
      <c r="B670" s="27"/>
      <c r="C670" s="75" t="s">
        <v>441</v>
      </c>
      <c r="D670" s="6"/>
      <c r="E670" s="6">
        <v>36000</v>
      </c>
      <c r="F670" s="6">
        <v>30000</v>
      </c>
      <c r="G670" s="131"/>
    </row>
    <row r="671" spans="1:7" ht="12.75">
      <c r="A671" s="4"/>
      <c r="B671" s="27"/>
      <c r="C671" s="75" t="s">
        <v>417</v>
      </c>
      <c r="D671" s="6"/>
      <c r="E671" s="6">
        <v>2000</v>
      </c>
      <c r="F671" s="6">
        <v>2000</v>
      </c>
      <c r="G671" s="131"/>
    </row>
    <row r="672" spans="1:7" ht="12.75">
      <c r="A672" s="4"/>
      <c r="B672" s="27"/>
      <c r="C672" s="75" t="s">
        <v>418</v>
      </c>
      <c r="D672" s="6"/>
      <c r="E672" s="6">
        <v>198000</v>
      </c>
      <c r="F672" s="6">
        <v>198000</v>
      </c>
      <c r="G672" s="131"/>
    </row>
    <row r="673" spans="1:7" ht="12.75">
      <c r="A673" s="4"/>
      <c r="B673" s="27">
        <v>4040</v>
      </c>
      <c r="C673" s="75" t="s">
        <v>38</v>
      </c>
      <c r="D673" s="6">
        <v>25227.7</v>
      </c>
      <c r="E673" s="6">
        <v>57000</v>
      </c>
      <c r="F673" s="6">
        <v>49000</v>
      </c>
      <c r="G673" s="131" t="s">
        <v>0</v>
      </c>
    </row>
    <row r="674" spans="1:7" ht="12.75">
      <c r="A674" s="4"/>
      <c r="B674" s="27">
        <v>4110</v>
      </c>
      <c r="C674" s="75" t="s">
        <v>40</v>
      </c>
      <c r="D674" s="6">
        <v>111860.46</v>
      </c>
      <c r="E674" s="6">
        <v>124000</v>
      </c>
      <c r="F674" s="6">
        <v>124000</v>
      </c>
      <c r="G674" s="131" t="s">
        <v>0</v>
      </c>
    </row>
    <row r="675" spans="1:7" ht="12.75">
      <c r="A675" s="4"/>
      <c r="B675" s="27">
        <v>4120</v>
      </c>
      <c r="C675" s="75" t="s">
        <v>41</v>
      </c>
      <c r="D675" s="6">
        <v>13930.44</v>
      </c>
      <c r="E675" s="6">
        <v>18000</v>
      </c>
      <c r="F675" s="6">
        <v>18000</v>
      </c>
      <c r="G675" s="131" t="s">
        <v>0</v>
      </c>
    </row>
    <row r="676" spans="1:7" ht="12.75">
      <c r="A676" s="85" t="s">
        <v>0</v>
      </c>
      <c r="B676" s="27">
        <v>4210</v>
      </c>
      <c r="C676" s="33" t="s">
        <v>12</v>
      </c>
      <c r="D676" s="6">
        <v>4145.9</v>
      </c>
      <c r="E676" s="6">
        <v>4000</v>
      </c>
      <c r="F676" s="6">
        <v>4000</v>
      </c>
      <c r="G676" s="131" t="s">
        <v>0</v>
      </c>
    </row>
    <row r="677" spans="1:7" ht="12.75">
      <c r="A677" s="85"/>
      <c r="B677" s="27">
        <v>4240</v>
      </c>
      <c r="C677" s="75" t="s">
        <v>39</v>
      </c>
      <c r="D677" s="6">
        <v>7999.99</v>
      </c>
      <c r="E677" s="6">
        <v>11000</v>
      </c>
      <c r="F677" s="6">
        <v>8000</v>
      </c>
      <c r="G677" s="131" t="s">
        <v>0</v>
      </c>
    </row>
    <row r="678" spans="1:7" ht="12.75">
      <c r="A678" s="85"/>
      <c r="B678" s="27">
        <v>4260</v>
      </c>
      <c r="C678" s="33" t="s">
        <v>13</v>
      </c>
      <c r="D678" s="6">
        <v>5752.33</v>
      </c>
      <c r="E678" s="6">
        <v>4000</v>
      </c>
      <c r="F678" s="6">
        <v>4000</v>
      </c>
      <c r="G678" s="131" t="s">
        <v>0</v>
      </c>
    </row>
    <row r="679" spans="1:7" ht="12.75">
      <c r="A679" s="85"/>
      <c r="B679" s="27">
        <v>4440</v>
      </c>
      <c r="C679" s="33" t="s">
        <v>28</v>
      </c>
      <c r="D679" s="6">
        <v>9570.83</v>
      </c>
      <c r="E679" s="6">
        <v>4000</v>
      </c>
      <c r="F679" s="6">
        <v>4000</v>
      </c>
      <c r="G679" s="131" t="s">
        <v>0</v>
      </c>
    </row>
    <row r="680" spans="1:7" ht="12.75">
      <c r="A680" s="85"/>
      <c r="B680" s="27"/>
      <c r="C680" s="78" t="s">
        <v>5</v>
      </c>
      <c r="D680" s="93">
        <f>SUM(D667:D679)</f>
        <v>794529.5299999997</v>
      </c>
      <c r="E680" s="93">
        <f>SUM(E667:E679)</f>
        <v>909400</v>
      </c>
      <c r="F680" s="93">
        <f>SUM(F667:F679)</f>
        <v>884520</v>
      </c>
      <c r="G680" s="131">
        <f>PRODUCT(F680/D680)</f>
        <v>1.1132625869802477</v>
      </c>
    </row>
    <row r="681" spans="1:7" ht="36">
      <c r="A681" s="85">
        <v>80150</v>
      </c>
      <c r="B681" s="27"/>
      <c r="C681" s="78" t="s">
        <v>531</v>
      </c>
      <c r="D681" s="93"/>
      <c r="E681" s="93"/>
      <c r="F681" s="93"/>
      <c r="G681" s="205" t="s">
        <v>478</v>
      </c>
    </row>
    <row r="682" spans="1:7" ht="12.75">
      <c r="A682" s="85"/>
      <c r="B682" s="27"/>
      <c r="C682" s="78" t="s">
        <v>275</v>
      </c>
      <c r="D682" s="93"/>
      <c r="E682" s="93"/>
      <c r="F682" s="93"/>
      <c r="G682" s="131" t="s">
        <v>0</v>
      </c>
    </row>
    <row r="683" spans="1:7" ht="12.75">
      <c r="A683" s="85"/>
      <c r="B683" s="27">
        <v>3020</v>
      </c>
      <c r="C683" s="179" t="s">
        <v>152</v>
      </c>
      <c r="D683" s="6">
        <v>4899.31</v>
      </c>
      <c r="E683" s="6">
        <v>0</v>
      </c>
      <c r="F683" s="6">
        <v>0</v>
      </c>
      <c r="G683" s="131" t="s">
        <v>0</v>
      </c>
    </row>
    <row r="684" spans="1:7" ht="12.75">
      <c r="A684" s="4"/>
      <c r="B684" s="27">
        <v>4010</v>
      </c>
      <c r="C684" s="75" t="s">
        <v>332</v>
      </c>
      <c r="D684" s="6">
        <v>52749.81</v>
      </c>
      <c r="E684" s="6">
        <v>0</v>
      </c>
      <c r="F684" s="6">
        <v>0</v>
      </c>
      <c r="G684" s="131" t="s">
        <v>0</v>
      </c>
    </row>
    <row r="685" spans="1:7" ht="12.75">
      <c r="A685" s="4"/>
      <c r="B685" s="27">
        <v>4040</v>
      </c>
      <c r="C685" s="75" t="s">
        <v>38</v>
      </c>
      <c r="D685" s="6">
        <v>6348.3</v>
      </c>
      <c r="E685" s="6">
        <v>0</v>
      </c>
      <c r="F685" s="6">
        <v>0</v>
      </c>
      <c r="G685" s="131" t="s">
        <v>0</v>
      </c>
    </row>
    <row r="686" spans="1:7" ht="12.75">
      <c r="A686" s="4"/>
      <c r="B686" s="27">
        <v>4110</v>
      </c>
      <c r="C686" s="75" t="s">
        <v>40</v>
      </c>
      <c r="D686" s="6">
        <v>11561.54</v>
      </c>
      <c r="E686" s="6">
        <v>0</v>
      </c>
      <c r="F686" s="6">
        <v>0</v>
      </c>
      <c r="G686" s="131" t="s">
        <v>0</v>
      </c>
    </row>
    <row r="687" spans="1:7" ht="12.75">
      <c r="A687" s="4"/>
      <c r="B687" s="27">
        <v>4120</v>
      </c>
      <c r="C687" s="75" t="s">
        <v>41</v>
      </c>
      <c r="D687" s="6">
        <v>1615.56</v>
      </c>
      <c r="E687" s="6">
        <v>0</v>
      </c>
      <c r="F687" s="6">
        <v>0</v>
      </c>
      <c r="G687" s="131" t="s">
        <v>0</v>
      </c>
    </row>
    <row r="688" spans="1:7" ht="12.75">
      <c r="A688" s="85" t="s">
        <v>0</v>
      </c>
      <c r="B688" s="27">
        <v>4210</v>
      </c>
      <c r="C688" s="33" t="s">
        <v>12</v>
      </c>
      <c r="D688" s="6">
        <v>154.1</v>
      </c>
      <c r="E688" s="6">
        <v>0</v>
      </c>
      <c r="F688" s="6">
        <v>0</v>
      </c>
      <c r="G688" s="131" t="s">
        <v>0</v>
      </c>
    </row>
    <row r="689" spans="1:7" ht="12.75">
      <c r="A689" s="85"/>
      <c r="B689" s="27">
        <v>4240</v>
      </c>
      <c r="C689" s="75" t="s">
        <v>39</v>
      </c>
      <c r="D689" s="6">
        <v>0.01</v>
      </c>
      <c r="E689" s="6">
        <v>0</v>
      </c>
      <c r="F689" s="6">
        <v>0</v>
      </c>
      <c r="G689" s="131" t="s">
        <v>0</v>
      </c>
    </row>
    <row r="690" spans="1:7" ht="12.75">
      <c r="A690" s="85"/>
      <c r="B690" s="27">
        <v>4260</v>
      </c>
      <c r="C690" s="33" t="s">
        <v>13</v>
      </c>
      <c r="D690" s="6">
        <v>147.67</v>
      </c>
      <c r="E690" s="6">
        <v>0</v>
      </c>
      <c r="F690" s="6">
        <v>0</v>
      </c>
      <c r="G690" s="131" t="s">
        <v>0</v>
      </c>
    </row>
    <row r="691" spans="1:7" ht="12.75">
      <c r="A691" s="85"/>
      <c r="B691" s="27">
        <v>4440</v>
      </c>
      <c r="C691" s="33" t="s">
        <v>28</v>
      </c>
      <c r="D691" s="6">
        <v>629.17</v>
      </c>
      <c r="E691" s="6">
        <v>0</v>
      </c>
      <c r="F691" s="6">
        <v>0</v>
      </c>
      <c r="G691" s="131" t="s">
        <v>0</v>
      </c>
    </row>
    <row r="692" spans="1:7" ht="12.75">
      <c r="A692" s="85"/>
      <c r="B692" s="27"/>
      <c r="C692" s="78" t="s">
        <v>5</v>
      </c>
      <c r="D692" s="93">
        <f>SUM(D683:D691)</f>
        <v>78105.46999999999</v>
      </c>
      <c r="E692" s="6">
        <v>0</v>
      </c>
      <c r="F692" s="6">
        <v>0</v>
      </c>
      <c r="G692" s="131">
        <f>PRODUCT(F692/D692)</f>
        <v>0</v>
      </c>
    </row>
    <row r="693" spans="1:7" ht="48">
      <c r="A693" s="85">
        <v>80152</v>
      </c>
      <c r="B693" s="27"/>
      <c r="C693" s="78" t="s">
        <v>403</v>
      </c>
      <c r="D693" s="93"/>
      <c r="E693" s="93"/>
      <c r="F693" s="93"/>
      <c r="G693" s="131" t="s">
        <v>0</v>
      </c>
    </row>
    <row r="694" spans="1:7" ht="12.75">
      <c r="A694" s="85"/>
      <c r="B694" s="27"/>
      <c r="C694" s="78" t="s">
        <v>275</v>
      </c>
      <c r="D694" s="93"/>
      <c r="E694" s="93"/>
      <c r="F694" s="93"/>
      <c r="G694" s="131" t="s">
        <v>0</v>
      </c>
    </row>
    <row r="695" spans="1:7" ht="12.75">
      <c r="A695" s="85"/>
      <c r="B695" s="27">
        <v>3020</v>
      </c>
      <c r="C695" s="179" t="s">
        <v>152</v>
      </c>
      <c r="D695" s="6">
        <v>0</v>
      </c>
      <c r="E695" s="6">
        <v>12000</v>
      </c>
      <c r="F695" s="6">
        <v>12000</v>
      </c>
      <c r="G695" s="131" t="s">
        <v>0</v>
      </c>
    </row>
    <row r="696" spans="1:7" ht="12.75">
      <c r="A696" s="4"/>
      <c r="B696" s="27">
        <v>4010</v>
      </c>
      <c r="C696" s="75" t="s">
        <v>332</v>
      </c>
      <c r="D696" s="6">
        <v>0</v>
      </c>
      <c r="E696" s="6">
        <v>157100</v>
      </c>
      <c r="F696" s="6">
        <v>157100</v>
      </c>
      <c r="G696" s="131" t="s">
        <v>0</v>
      </c>
    </row>
    <row r="697" spans="1:7" ht="12.75">
      <c r="A697" s="4"/>
      <c r="B697" s="27">
        <v>4040</v>
      </c>
      <c r="C697" s="75" t="s">
        <v>38</v>
      </c>
      <c r="D697" s="6">
        <v>0</v>
      </c>
      <c r="E697" s="6">
        <v>13400</v>
      </c>
      <c r="F697" s="6">
        <v>13400</v>
      </c>
      <c r="G697" s="131" t="s">
        <v>0</v>
      </c>
    </row>
    <row r="698" spans="1:7" ht="12.75">
      <c r="A698" s="4"/>
      <c r="B698" s="27">
        <v>4110</v>
      </c>
      <c r="C698" s="75" t="s">
        <v>40</v>
      </c>
      <c r="D698" s="6">
        <v>0</v>
      </c>
      <c r="E698" s="6">
        <v>31400</v>
      </c>
      <c r="F698" s="6">
        <v>31400</v>
      </c>
      <c r="G698" s="131" t="s">
        <v>0</v>
      </c>
    </row>
    <row r="699" spans="1:7" ht="12.75">
      <c r="A699" s="4"/>
      <c r="B699" s="27">
        <v>4120</v>
      </c>
      <c r="C699" s="75" t="s">
        <v>41</v>
      </c>
      <c r="D699" s="6">
        <v>0</v>
      </c>
      <c r="E699" s="6">
        <v>4500</v>
      </c>
      <c r="F699" s="6">
        <v>4500</v>
      </c>
      <c r="G699" s="131" t="s">
        <v>0</v>
      </c>
    </row>
    <row r="700" spans="1:7" ht="12.75">
      <c r="A700" s="85" t="s">
        <v>0</v>
      </c>
      <c r="B700" s="27">
        <v>4210</v>
      </c>
      <c r="C700" s="33" t="s">
        <v>12</v>
      </c>
      <c r="D700" s="6">
        <v>0</v>
      </c>
      <c r="E700" s="6">
        <v>3000</v>
      </c>
      <c r="F700" s="6">
        <v>3000</v>
      </c>
      <c r="G700" s="131" t="s">
        <v>0</v>
      </c>
    </row>
    <row r="701" spans="1:7" ht="12.75">
      <c r="A701" s="85"/>
      <c r="B701" s="27">
        <v>4240</v>
      </c>
      <c r="C701" s="75" t="s">
        <v>39</v>
      </c>
      <c r="D701" s="6">
        <v>0</v>
      </c>
      <c r="E701" s="6">
        <v>2000</v>
      </c>
      <c r="F701" s="6">
        <v>2000</v>
      </c>
      <c r="G701" s="131" t="s">
        <v>0</v>
      </c>
    </row>
    <row r="702" spans="1:7" ht="12.75">
      <c r="A702" s="85"/>
      <c r="B702" s="27">
        <v>4260</v>
      </c>
      <c r="C702" s="33" t="s">
        <v>13</v>
      </c>
      <c r="D702" s="6">
        <v>0</v>
      </c>
      <c r="E702" s="6">
        <v>1000</v>
      </c>
      <c r="F702" s="6">
        <v>1000</v>
      </c>
      <c r="G702" s="131" t="s">
        <v>0</v>
      </c>
    </row>
    <row r="703" spans="1:7" ht="12.75">
      <c r="A703" s="85"/>
      <c r="B703" s="27">
        <v>4440</v>
      </c>
      <c r="C703" s="33" t="s">
        <v>28</v>
      </c>
      <c r="D703" s="6">
        <v>0</v>
      </c>
      <c r="E703" s="6">
        <v>3000</v>
      </c>
      <c r="F703" s="6">
        <v>3000</v>
      </c>
      <c r="G703" s="131" t="s">
        <v>0</v>
      </c>
    </row>
    <row r="704" spans="1:7" ht="12.75">
      <c r="A704" s="85"/>
      <c r="B704" s="27"/>
      <c r="C704" s="78" t="s">
        <v>5</v>
      </c>
      <c r="D704" s="93">
        <f>SUM(D695:D703)</f>
        <v>0</v>
      </c>
      <c r="E704" s="93">
        <f>SUM(E695:E703)</f>
        <v>227400</v>
      </c>
      <c r="F704" s="93">
        <f>SUM(F695:F703)</f>
        <v>227400</v>
      </c>
      <c r="G704" s="131" t="s">
        <v>0</v>
      </c>
    </row>
    <row r="705" spans="1:7" ht="15.75">
      <c r="A705" s="85">
        <v>80195</v>
      </c>
      <c r="B705" s="27"/>
      <c r="C705" s="108" t="s">
        <v>8</v>
      </c>
      <c r="D705" s="74"/>
      <c r="E705" s="74"/>
      <c r="F705" s="74"/>
      <c r="G705" s="131" t="s">
        <v>0</v>
      </c>
    </row>
    <row r="706" spans="1:7" ht="12.75">
      <c r="A706" s="85"/>
      <c r="B706" s="27">
        <v>4210</v>
      </c>
      <c r="C706" s="143" t="s">
        <v>12</v>
      </c>
      <c r="D706" s="74">
        <v>0</v>
      </c>
      <c r="E706" s="74"/>
      <c r="F706" s="74"/>
      <c r="G706" s="131" t="s">
        <v>0</v>
      </c>
    </row>
    <row r="707" spans="1:7" ht="12.75">
      <c r="A707" s="85"/>
      <c r="B707" s="27">
        <v>4170</v>
      </c>
      <c r="C707" s="123" t="s">
        <v>125</v>
      </c>
      <c r="D707" s="74">
        <v>0</v>
      </c>
      <c r="E707" s="74"/>
      <c r="F707" s="74"/>
      <c r="G707" s="131" t="s">
        <v>0</v>
      </c>
    </row>
    <row r="708" spans="1:7" ht="36">
      <c r="A708" s="44" t="s">
        <v>0</v>
      </c>
      <c r="B708" s="27">
        <v>2310</v>
      </c>
      <c r="C708" s="123" t="s">
        <v>197</v>
      </c>
      <c r="D708" s="74">
        <v>8000</v>
      </c>
      <c r="E708" s="74">
        <v>8000</v>
      </c>
      <c r="F708" s="74">
        <v>8000</v>
      </c>
      <c r="G708" s="131" t="s">
        <v>0</v>
      </c>
    </row>
    <row r="709" spans="1:7" ht="12.75">
      <c r="A709" s="4"/>
      <c r="B709" s="27"/>
      <c r="C709" s="78" t="s">
        <v>5</v>
      </c>
      <c r="D709" s="84">
        <f>SUM(D706:D708)</f>
        <v>8000</v>
      </c>
      <c r="E709" s="84">
        <f>SUM(E706:E708)</f>
        <v>8000</v>
      </c>
      <c r="F709" s="84">
        <f>SUM(F706:F708)</f>
        <v>8000</v>
      </c>
      <c r="G709" s="131">
        <f>PRODUCT(F709/D709)</f>
        <v>1</v>
      </c>
    </row>
    <row r="710" spans="1:7" ht="12.75">
      <c r="A710" s="44">
        <v>80113</v>
      </c>
      <c r="B710" s="32" t="s">
        <v>0</v>
      </c>
      <c r="C710" s="30" t="s">
        <v>60</v>
      </c>
      <c r="D710" s="133"/>
      <c r="E710" s="133"/>
      <c r="F710" s="133"/>
      <c r="G710" s="131" t="s">
        <v>0</v>
      </c>
    </row>
    <row r="711" spans="1:7" ht="12.75">
      <c r="A711" s="174"/>
      <c r="B711" s="32">
        <v>4300</v>
      </c>
      <c r="C711" s="98" t="s">
        <v>15</v>
      </c>
      <c r="D711" s="7">
        <v>129732</v>
      </c>
      <c r="E711" s="7">
        <v>130000</v>
      </c>
      <c r="F711" s="7">
        <v>130000</v>
      </c>
      <c r="G711" s="131" t="s">
        <v>0</v>
      </c>
    </row>
    <row r="712" spans="1:7" ht="13.5" thickBot="1">
      <c r="A712" s="176"/>
      <c r="B712" s="32"/>
      <c r="C712" s="66" t="s">
        <v>5</v>
      </c>
      <c r="D712" s="10">
        <f>SUM(D711:D711)</f>
        <v>129732</v>
      </c>
      <c r="E712" s="10">
        <f>SUM(E711:E711)</f>
        <v>130000</v>
      </c>
      <c r="F712" s="10">
        <f>SUM(F711:F711)</f>
        <v>130000</v>
      </c>
      <c r="G712" s="131">
        <f>PRODUCT(F712/D712)</f>
        <v>1.0020657971818827</v>
      </c>
    </row>
    <row r="713" spans="2:7" ht="12.75">
      <c r="B713" s="20"/>
      <c r="C713" s="37" t="s">
        <v>61</v>
      </c>
      <c r="D713" s="84">
        <f>SUM(D712,D709,D601,D458,D543,D574,D597,D612,D511,D578,D589,D623,D636,D582,D649,D585,D592,D680,D692,D664,D704)</f>
        <v>12087911.690000001</v>
      </c>
      <c r="E713" s="84">
        <f>SUM(E712,E709,E601,E458,E543,E574,E597,E612,E511,E578,E589,E623,E636,E582,E649,E585,E592,E680,E692,E664,E704)</f>
        <v>12998971</v>
      </c>
      <c r="F713" s="84">
        <f>SUM(F712,F709,F601,F458,F543,F574,F597,F612,F511,F578,F589,F623,F636,F582,F649,F585,F592,F680,F692,F664,F704)</f>
        <v>13702967</v>
      </c>
      <c r="G713" s="131">
        <f>PRODUCT(F713/D713)</f>
        <v>1.1336091254981693</v>
      </c>
    </row>
    <row r="714" spans="2:7" ht="12.75">
      <c r="B714" s="20"/>
      <c r="C714" s="37"/>
      <c r="D714" s="86"/>
      <c r="E714" s="86"/>
      <c r="F714" s="86"/>
      <c r="G714" s="170"/>
    </row>
    <row r="715" spans="2:7" ht="12.75">
      <c r="B715" s="20"/>
      <c r="C715" s="37"/>
      <c r="D715" s="86"/>
      <c r="E715" s="86"/>
      <c r="F715" s="86"/>
      <c r="G715" s="170"/>
    </row>
    <row r="716" spans="2:7" ht="12.75">
      <c r="B716" s="20"/>
      <c r="C716" s="37"/>
      <c r="D716" s="86"/>
      <c r="E716" s="86"/>
      <c r="F716" s="86"/>
      <c r="G716" s="170"/>
    </row>
    <row r="717" spans="2:7" ht="12.75">
      <c r="B717" s="20"/>
      <c r="C717" s="37"/>
      <c r="D717" s="86"/>
      <c r="E717" s="86"/>
      <c r="F717" s="86"/>
      <c r="G717" s="170"/>
    </row>
    <row r="718" spans="1:7" ht="18">
      <c r="A718" s="2" t="s">
        <v>62</v>
      </c>
      <c r="B718" s="20"/>
      <c r="C718" s="37"/>
      <c r="D718" s="86"/>
      <c r="E718" s="86"/>
      <c r="F718" s="86"/>
      <c r="G718" s="170"/>
    </row>
    <row r="719" ht="12.75">
      <c r="B719" s="20"/>
    </row>
    <row r="720" spans="1:7" ht="12.75">
      <c r="A720" s="135" t="s">
        <v>124</v>
      </c>
      <c r="B720" s="135" t="s">
        <v>2</v>
      </c>
      <c r="C720" s="136" t="s">
        <v>3</v>
      </c>
      <c r="D720" s="112" t="s">
        <v>318</v>
      </c>
      <c r="E720" s="112" t="s">
        <v>388</v>
      </c>
      <c r="F720" s="112" t="s">
        <v>385</v>
      </c>
      <c r="G720" s="192" t="s">
        <v>389</v>
      </c>
    </row>
    <row r="721" spans="1:7" ht="12.75">
      <c r="A721" s="45">
        <v>1</v>
      </c>
      <c r="B721" s="22">
        <v>2</v>
      </c>
      <c r="C721" s="22">
        <v>3</v>
      </c>
      <c r="D721" s="97">
        <v>4</v>
      </c>
      <c r="E721" s="97">
        <v>5</v>
      </c>
      <c r="F721" s="97">
        <v>6</v>
      </c>
      <c r="G721" s="160">
        <v>7</v>
      </c>
    </row>
    <row r="722" spans="1:7" ht="12.75">
      <c r="A722" s="62">
        <v>85154</v>
      </c>
      <c r="B722" s="26" t="s">
        <v>0</v>
      </c>
      <c r="C722" s="99" t="s">
        <v>63</v>
      </c>
      <c r="D722" s="88"/>
      <c r="E722" s="88"/>
      <c r="F722" s="88"/>
      <c r="G722" s="131" t="s">
        <v>0</v>
      </c>
    </row>
    <row r="723" spans="1:7" ht="38.25">
      <c r="A723" s="62"/>
      <c r="B723" s="26">
        <v>2710</v>
      </c>
      <c r="C723" s="179" t="s">
        <v>316</v>
      </c>
      <c r="D723" s="71">
        <v>10092</v>
      </c>
      <c r="E723" s="71">
        <v>10391</v>
      </c>
      <c r="F723" s="71">
        <v>10391</v>
      </c>
      <c r="G723" s="131" t="s">
        <v>0</v>
      </c>
    </row>
    <row r="724" spans="1:7" ht="45">
      <c r="A724" s="62"/>
      <c r="B724" s="26">
        <v>2820</v>
      </c>
      <c r="C724" s="75" t="s">
        <v>346</v>
      </c>
      <c r="D724" s="71">
        <v>10000</v>
      </c>
      <c r="E724" s="71">
        <v>10000</v>
      </c>
      <c r="F724" s="71">
        <v>0</v>
      </c>
      <c r="G724" s="131"/>
    </row>
    <row r="725" spans="1:7" ht="45">
      <c r="A725" s="62"/>
      <c r="B725" s="26">
        <v>2820</v>
      </c>
      <c r="C725" s="75" t="s">
        <v>347</v>
      </c>
      <c r="D725" s="71">
        <v>1908</v>
      </c>
      <c r="E725" s="71">
        <v>2000</v>
      </c>
      <c r="F725" s="71">
        <v>0</v>
      </c>
      <c r="G725" s="131"/>
    </row>
    <row r="726" spans="1:7" ht="12.75">
      <c r="A726" s="69" t="s">
        <v>0</v>
      </c>
      <c r="B726" s="152">
        <v>4300</v>
      </c>
      <c r="C726" s="75" t="s">
        <v>15</v>
      </c>
      <c r="D726" s="6">
        <v>106988</v>
      </c>
      <c r="E726" s="6"/>
      <c r="F726" s="6" t="s">
        <v>0</v>
      </c>
      <c r="G726" s="131" t="s">
        <v>0</v>
      </c>
    </row>
    <row r="727" spans="1:7" ht="12.75">
      <c r="A727" s="69"/>
      <c r="B727" s="152"/>
      <c r="C727" s="75" t="s">
        <v>371</v>
      </c>
      <c r="D727" s="6"/>
      <c r="E727" s="6">
        <v>12000</v>
      </c>
      <c r="F727" s="6">
        <v>12000</v>
      </c>
      <c r="G727" s="131" t="s">
        <v>0</v>
      </c>
    </row>
    <row r="728" spans="1:7" ht="12.75">
      <c r="A728" s="69"/>
      <c r="B728" s="152"/>
      <c r="C728" s="75" t="s">
        <v>370</v>
      </c>
      <c r="D728" s="6"/>
      <c r="E728" s="6">
        <v>2000</v>
      </c>
      <c r="F728" s="6">
        <v>1000</v>
      </c>
      <c r="G728" s="131"/>
    </row>
    <row r="729" spans="1:7" ht="12.75">
      <c r="A729" s="69"/>
      <c r="B729" s="152"/>
      <c r="C729" s="75" t="s">
        <v>312</v>
      </c>
      <c r="D729" s="6"/>
      <c r="E729" s="6">
        <v>7909</v>
      </c>
      <c r="F729" s="6">
        <v>7909</v>
      </c>
      <c r="G729" s="131"/>
    </row>
    <row r="730" spans="1:7" ht="12.75">
      <c r="A730" s="69"/>
      <c r="B730" s="26">
        <v>4170</v>
      </c>
      <c r="C730" s="75" t="s">
        <v>125</v>
      </c>
      <c r="D730" s="6">
        <v>35200</v>
      </c>
      <c r="E730" s="6">
        <v>35200</v>
      </c>
      <c r="F730" s="6">
        <v>35200</v>
      </c>
      <c r="G730" s="131" t="s">
        <v>0</v>
      </c>
    </row>
    <row r="731" spans="1:7" ht="12.75">
      <c r="A731" s="69"/>
      <c r="B731" s="152">
        <v>4110</v>
      </c>
      <c r="C731" s="75" t="s">
        <v>40</v>
      </c>
      <c r="D731" s="6">
        <v>3300</v>
      </c>
      <c r="E731" s="6">
        <v>3500</v>
      </c>
      <c r="F731" s="6">
        <v>3500</v>
      </c>
      <c r="G731" s="131" t="s">
        <v>0</v>
      </c>
    </row>
    <row r="732" spans="1:7" ht="12.75">
      <c r="A732" s="69"/>
      <c r="B732" s="152">
        <v>4120</v>
      </c>
      <c r="C732" s="75" t="s">
        <v>101</v>
      </c>
      <c r="D732" s="6">
        <v>200</v>
      </c>
      <c r="E732" s="6">
        <v>200</v>
      </c>
      <c r="F732" s="6">
        <v>200</v>
      </c>
      <c r="G732" s="131" t="s">
        <v>0</v>
      </c>
    </row>
    <row r="733" spans="1:7" ht="12.75">
      <c r="A733" s="69"/>
      <c r="B733" s="152">
        <v>4210</v>
      </c>
      <c r="C733" s="75" t="s">
        <v>12</v>
      </c>
      <c r="D733" s="6">
        <v>14000</v>
      </c>
      <c r="E733" s="6">
        <v>10000</v>
      </c>
      <c r="F733" s="6">
        <v>5000</v>
      </c>
      <c r="G733" s="131" t="s">
        <v>0</v>
      </c>
    </row>
    <row r="734" spans="1:7" ht="12.75">
      <c r="A734" s="69"/>
      <c r="B734" s="152"/>
      <c r="C734" s="75" t="s">
        <v>352</v>
      </c>
      <c r="D734" s="6"/>
      <c r="E734" s="6"/>
      <c r="F734" s="6"/>
      <c r="G734" s="131" t="s">
        <v>0</v>
      </c>
    </row>
    <row r="735" spans="1:7" ht="12.75">
      <c r="A735" s="69"/>
      <c r="B735" s="152">
        <v>4410</v>
      </c>
      <c r="C735" s="75" t="s">
        <v>26</v>
      </c>
      <c r="D735" s="6">
        <v>500</v>
      </c>
      <c r="E735" s="6">
        <v>500</v>
      </c>
      <c r="F735" s="6">
        <v>500</v>
      </c>
      <c r="G735" s="131" t="s">
        <v>0</v>
      </c>
    </row>
    <row r="736" spans="1:7" ht="12.75">
      <c r="A736" s="69"/>
      <c r="B736" s="152">
        <v>4700</v>
      </c>
      <c r="C736" s="75" t="s">
        <v>145</v>
      </c>
      <c r="D736" s="6">
        <v>2000</v>
      </c>
      <c r="E736" s="6">
        <v>2000</v>
      </c>
      <c r="F736" s="6">
        <v>2000</v>
      </c>
      <c r="G736" s="131" t="s">
        <v>0</v>
      </c>
    </row>
    <row r="737" spans="1:7" ht="12.75">
      <c r="A737" s="49"/>
      <c r="B737" s="26" t="s">
        <v>0</v>
      </c>
      <c r="C737" s="34" t="s">
        <v>5</v>
      </c>
      <c r="D737" s="9">
        <f>SUM(D723:D736)</f>
        <v>184188</v>
      </c>
      <c r="E737" s="9">
        <f>SUM(E723:E736)</f>
        <v>95700</v>
      </c>
      <c r="F737" s="9">
        <f>SUM(F723:F736)</f>
        <v>77700</v>
      </c>
      <c r="G737" s="131">
        <f>PRODUCT(F737/D737)</f>
        <v>0.42185158642256826</v>
      </c>
    </row>
    <row r="738" spans="1:7" ht="12.75">
      <c r="A738" s="49">
        <v>85153</v>
      </c>
      <c r="B738" s="26"/>
      <c r="C738" s="34" t="s">
        <v>198</v>
      </c>
      <c r="D738" s="9"/>
      <c r="E738" s="9"/>
      <c r="F738" s="9"/>
      <c r="G738" s="131" t="s">
        <v>0</v>
      </c>
    </row>
    <row r="739" spans="1:7" ht="12.75">
      <c r="A739" s="49"/>
      <c r="B739" s="26">
        <v>4300</v>
      </c>
      <c r="C739" s="161" t="s">
        <v>204</v>
      </c>
      <c r="D739" s="6">
        <v>1000</v>
      </c>
      <c r="E739" s="6">
        <v>1000</v>
      </c>
      <c r="F739" s="6">
        <v>1000</v>
      </c>
      <c r="G739" s="131" t="s">
        <v>0</v>
      </c>
    </row>
    <row r="740" spans="1:7" ht="12.75">
      <c r="A740" s="49"/>
      <c r="B740" s="26"/>
      <c r="C740" s="34" t="s">
        <v>5</v>
      </c>
      <c r="D740" s="9">
        <f>SUM(D739)</f>
        <v>1000</v>
      </c>
      <c r="E740" s="9">
        <f>SUM(E739)</f>
        <v>1000</v>
      </c>
      <c r="F740" s="9">
        <f>SUM(F739)</f>
        <v>1000</v>
      </c>
      <c r="G740" s="131" t="s">
        <v>0</v>
      </c>
    </row>
    <row r="741" spans="1:7" ht="12.75">
      <c r="A741" s="49">
        <v>85149</v>
      </c>
      <c r="B741" s="26"/>
      <c r="C741" s="34" t="s">
        <v>327</v>
      </c>
      <c r="D741" s="9"/>
      <c r="E741" s="9"/>
      <c r="F741" s="9"/>
      <c r="G741" s="131" t="s">
        <v>0</v>
      </c>
    </row>
    <row r="742" spans="1:7" ht="12.75">
      <c r="A742" s="49"/>
      <c r="B742" s="26">
        <v>4300</v>
      </c>
      <c r="C742" s="161" t="s">
        <v>15</v>
      </c>
      <c r="D742" s="6">
        <v>1000</v>
      </c>
      <c r="E742" s="6">
        <v>10000</v>
      </c>
      <c r="F742" s="6">
        <v>10000</v>
      </c>
      <c r="G742" s="131" t="s">
        <v>0</v>
      </c>
    </row>
    <row r="743" spans="1:7" ht="12.75">
      <c r="A743" s="49"/>
      <c r="B743" s="26"/>
      <c r="C743" s="38" t="s">
        <v>5</v>
      </c>
      <c r="D743" s="9">
        <f>SUM(D742:D742)</f>
        <v>1000</v>
      </c>
      <c r="E743" s="9">
        <f>SUM(E742:E742)</f>
        <v>10000</v>
      </c>
      <c r="F743" s="9">
        <f>SUM(F742:F742)</f>
        <v>10000</v>
      </c>
      <c r="G743" s="131" t="s">
        <v>0</v>
      </c>
    </row>
    <row r="744" spans="1:7" ht="12.75">
      <c r="A744" s="44">
        <v>85195</v>
      </c>
      <c r="B744" s="47" t="s">
        <v>0</v>
      </c>
      <c r="C744" s="99" t="s">
        <v>8</v>
      </c>
      <c r="D744" s="71"/>
      <c r="E744" s="71"/>
      <c r="F744" s="71"/>
      <c r="G744" s="131" t="s">
        <v>0</v>
      </c>
    </row>
    <row r="745" spans="1:7" ht="45">
      <c r="A745" s="62"/>
      <c r="B745" s="26">
        <v>2820</v>
      </c>
      <c r="C745" s="75" t="s">
        <v>345</v>
      </c>
      <c r="D745" s="71">
        <v>8300</v>
      </c>
      <c r="E745" s="71">
        <v>9500</v>
      </c>
      <c r="F745" s="71">
        <v>8300</v>
      </c>
      <c r="G745" s="131" t="s">
        <v>0</v>
      </c>
    </row>
    <row r="746" spans="1:7" ht="45">
      <c r="A746" s="62"/>
      <c r="B746" s="26">
        <v>2820</v>
      </c>
      <c r="C746" s="75" t="s">
        <v>205</v>
      </c>
      <c r="D746" s="71">
        <v>17500</v>
      </c>
      <c r="E746" s="71">
        <v>22000</v>
      </c>
      <c r="F746" s="71">
        <v>17500</v>
      </c>
      <c r="G746" s="131" t="s">
        <v>0</v>
      </c>
    </row>
    <row r="747" spans="1:7" ht="33.75">
      <c r="A747" s="43"/>
      <c r="B747" s="26">
        <v>2820</v>
      </c>
      <c r="C747" s="75" t="s">
        <v>325</v>
      </c>
      <c r="D747" s="6">
        <v>41350</v>
      </c>
      <c r="E747" s="6">
        <v>43670</v>
      </c>
      <c r="F747" s="6">
        <v>43670</v>
      </c>
      <c r="G747" s="131" t="s">
        <v>0</v>
      </c>
    </row>
    <row r="748" spans="1:7" ht="12.75">
      <c r="A748" s="46"/>
      <c r="B748" s="26"/>
      <c r="C748" s="34" t="s">
        <v>5</v>
      </c>
      <c r="D748" s="9">
        <f>SUM(D744:D747)</f>
        <v>67150</v>
      </c>
      <c r="E748" s="9">
        <f>SUM(E744:E747)</f>
        <v>75170</v>
      </c>
      <c r="F748" s="9">
        <f>SUM(F744:F747)</f>
        <v>69470</v>
      </c>
      <c r="G748" s="131">
        <f>PRODUCT(F748/D748)</f>
        <v>1.0345495160089353</v>
      </c>
    </row>
    <row r="749" spans="1:7" ht="12.75">
      <c r="A749" s="3"/>
      <c r="B749" s="40"/>
      <c r="C749" s="41" t="s">
        <v>65</v>
      </c>
      <c r="D749" s="8">
        <f>SUM(D737,D748,D740,D743)</f>
        <v>253338</v>
      </c>
      <c r="E749" s="8">
        <f>SUM(E737,E748,E740,E743)</f>
        <v>181870</v>
      </c>
      <c r="F749" s="8">
        <f>SUM(F737,F748,F740,F743)</f>
        <v>158170</v>
      </c>
      <c r="G749" s="131">
        <f>PRODUCT(F749/D749)</f>
        <v>0.6243437620885931</v>
      </c>
    </row>
    <row r="750" spans="1:7" ht="12.75">
      <c r="A750" s="3"/>
      <c r="B750" s="24"/>
      <c r="C750" s="16"/>
      <c r="D750" s="130"/>
      <c r="E750" s="130"/>
      <c r="F750" s="130"/>
      <c r="G750" s="170"/>
    </row>
    <row r="751" spans="1:7" ht="12.75">
      <c r="A751" s="3"/>
      <c r="B751" s="24"/>
      <c r="C751" s="16"/>
      <c r="D751" s="130"/>
      <c r="E751" s="130"/>
      <c r="F751" s="130"/>
      <c r="G751" s="170"/>
    </row>
    <row r="752" spans="1:3" ht="18">
      <c r="A752" s="2" t="s">
        <v>122</v>
      </c>
      <c r="B752" s="24"/>
      <c r="C752" s="16"/>
    </row>
    <row r="753" spans="1:7" ht="12.75">
      <c r="A753" s="135" t="s">
        <v>124</v>
      </c>
      <c r="B753" s="135" t="s">
        <v>2</v>
      </c>
      <c r="C753" s="136" t="s">
        <v>3</v>
      </c>
      <c r="D753" s="112" t="s">
        <v>318</v>
      </c>
      <c r="E753" s="112" t="s">
        <v>388</v>
      </c>
      <c r="F753" s="112" t="s">
        <v>385</v>
      </c>
      <c r="G753" s="192" t="s">
        <v>389</v>
      </c>
    </row>
    <row r="754" spans="1:7" ht="12.75">
      <c r="A754" s="45">
        <v>1</v>
      </c>
      <c r="B754" s="22">
        <v>2</v>
      </c>
      <c r="C754" s="22">
        <v>3</v>
      </c>
      <c r="D754" s="97">
        <v>4</v>
      </c>
      <c r="E754" s="97">
        <v>5</v>
      </c>
      <c r="F754" s="97">
        <v>6</v>
      </c>
      <c r="G754" s="160">
        <v>7</v>
      </c>
    </row>
    <row r="755" spans="1:7" ht="22.5">
      <c r="A755" s="62">
        <v>85214</v>
      </c>
      <c r="B755" s="26" t="s">
        <v>0</v>
      </c>
      <c r="C755" s="183" t="s">
        <v>382</v>
      </c>
      <c r="D755" s="71"/>
      <c r="E755" s="71"/>
      <c r="F755" s="71"/>
      <c r="G755" s="131" t="s">
        <v>0</v>
      </c>
    </row>
    <row r="756" spans="1:7" ht="12.75">
      <c r="A756" s="62"/>
      <c r="B756" s="26">
        <v>2950</v>
      </c>
      <c r="C756" s="75" t="s">
        <v>381</v>
      </c>
      <c r="D756" s="71">
        <v>1000</v>
      </c>
      <c r="E756" s="71">
        <v>500</v>
      </c>
      <c r="F756" s="71">
        <v>500</v>
      </c>
      <c r="G756" s="131" t="s">
        <v>0</v>
      </c>
    </row>
    <row r="757" spans="1:7" ht="12.75">
      <c r="A757" s="46"/>
      <c r="B757" s="26">
        <v>3110</v>
      </c>
      <c r="C757" s="75" t="s">
        <v>66</v>
      </c>
      <c r="D757" s="71">
        <v>313879</v>
      </c>
      <c r="E757" s="71">
        <v>422410</v>
      </c>
      <c r="F757" s="71">
        <v>345266</v>
      </c>
      <c r="G757" s="131">
        <f>PRODUCT(F757/D757)</f>
        <v>1.0999971326530287</v>
      </c>
    </row>
    <row r="758" spans="1:7" ht="12.75">
      <c r="A758" s="46"/>
      <c r="B758" s="26"/>
      <c r="C758" s="75" t="s">
        <v>292</v>
      </c>
      <c r="D758" s="71">
        <v>30150</v>
      </c>
      <c r="E758" s="71">
        <v>32432</v>
      </c>
      <c r="F758" s="71">
        <v>32432</v>
      </c>
      <c r="G758" s="131"/>
    </row>
    <row r="759" spans="1:7" ht="12.75">
      <c r="A759" s="46"/>
      <c r="B759" s="26">
        <v>4300</v>
      </c>
      <c r="C759" s="75" t="s">
        <v>15</v>
      </c>
      <c r="D759" s="71">
        <v>3000</v>
      </c>
      <c r="E759" s="71"/>
      <c r="F759" s="71"/>
      <c r="G759" s="131"/>
    </row>
    <row r="760" spans="1:7" ht="12.75">
      <c r="A760" s="46"/>
      <c r="B760" s="26"/>
      <c r="C760" s="92" t="s">
        <v>5</v>
      </c>
      <c r="D760" s="93">
        <f>SUM(D756:D759)</f>
        <v>348029</v>
      </c>
      <c r="E760" s="93">
        <f>SUM(E756:E759)</f>
        <v>455342</v>
      </c>
      <c r="F760" s="93">
        <f>SUM(F756:F759)</f>
        <v>378198</v>
      </c>
      <c r="G760" s="131">
        <f>PRODUCT(F760/D760)</f>
        <v>1.0866853049602188</v>
      </c>
    </row>
    <row r="761" spans="1:7" ht="56.25">
      <c r="A761" s="91">
        <v>85213</v>
      </c>
      <c r="B761" s="26"/>
      <c r="C761" s="183" t="s">
        <v>191</v>
      </c>
      <c r="D761" s="71"/>
      <c r="E761" s="71"/>
      <c r="F761" s="71"/>
      <c r="G761" s="131" t="s">
        <v>0</v>
      </c>
    </row>
    <row r="762" spans="1:7" ht="12.75">
      <c r="A762" s="46"/>
      <c r="B762" s="26">
        <v>4130</v>
      </c>
      <c r="C762" s="75" t="s">
        <v>67</v>
      </c>
      <c r="D762" s="6">
        <v>5400</v>
      </c>
      <c r="E762" s="6">
        <v>6143</v>
      </c>
      <c r="F762" s="6">
        <v>1818</v>
      </c>
      <c r="G762" s="131" t="s">
        <v>0</v>
      </c>
    </row>
    <row r="763" spans="1:7" ht="12.75">
      <c r="A763" s="46"/>
      <c r="B763" s="26"/>
      <c r="C763" s="75" t="s">
        <v>292</v>
      </c>
      <c r="D763" s="6">
        <v>4801</v>
      </c>
      <c r="E763" s="6">
        <v>5183</v>
      </c>
      <c r="F763" s="6">
        <v>5183</v>
      </c>
      <c r="G763" s="131" t="s">
        <v>0</v>
      </c>
    </row>
    <row r="764" spans="1:7" ht="12.75">
      <c r="A764" s="46"/>
      <c r="B764" s="26"/>
      <c r="C764" s="75" t="s">
        <v>261</v>
      </c>
      <c r="D764" s="6">
        <v>2088</v>
      </c>
      <c r="E764" s="6">
        <v>2088</v>
      </c>
      <c r="F764" s="6">
        <v>2088</v>
      </c>
      <c r="G764" s="131" t="s">
        <v>0</v>
      </c>
    </row>
    <row r="765" spans="1:7" ht="12.75">
      <c r="A765" s="46"/>
      <c r="B765" s="26"/>
      <c r="C765" s="92" t="s">
        <v>5</v>
      </c>
      <c r="D765" s="9">
        <f>SUM(D762:D764)</f>
        <v>12289</v>
      </c>
      <c r="E765" s="9">
        <f>SUM(E762:E764)</f>
        <v>13414</v>
      </c>
      <c r="F765" s="9">
        <f>SUM(F762:F764)</f>
        <v>9089</v>
      </c>
      <c r="G765" s="131">
        <f>PRODUCT(F765/D765)</f>
        <v>0.739604524371389</v>
      </c>
    </row>
    <row r="766" spans="1:7" ht="15.75">
      <c r="A766" s="62">
        <v>85215</v>
      </c>
      <c r="B766" s="26" t="s">
        <v>0</v>
      </c>
      <c r="C766" s="106" t="s">
        <v>68</v>
      </c>
      <c r="D766" s="71"/>
      <c r="E766" s="71"/>
      <c r="F766" s="71"/>
      <c r="G766" s="131" t="s">
        <v>0</v>
      </c>
    </row>
    <row r="767" spans="1:7" ht="12.75">
      <c r="A767" s="62"/>
      <c r="B767" s="26">
        <v>3110</v>
      </c>
      <c r="C767" s="75" t="s">
        <v>66</v>
      </c>
      <c r="D767" s="6">
        <v>25000</v>
      </c>
      <c r="E767" s="6">
        <v>25000</v>
      </c>
      <c r="F767" s="6">
        <v>25000</v>
      </c>
      <c r="G767" s="131">
        <f>PRODUCT(F767/D767)</f>
        <v>1</v>
      </c>
    </row>
    <row r="768" spans="1:7" ht="12.75">
      <c r="A768" s="62"/>
      <c r="B768" s="26"/>
      <c r="C768" s="75" t="s">
        <v>280</v>
      </c>
      <c r="D768" s="6">
        <v>430.95</v>
      </c>
      <c r="E768" s="6"/>
      <c r="F768" s="6" t="s">
        <v>0</v>
      </c>
      <c r="G768" s="131" t="s">
        <v>0</v>
      </c>
    </row>
    <row r="769" spans="1:7" ht="12.75">
      <c r="A769" s="46"/>
      <c r="B769" s="26"/>
      <c r="C769" s="34" t="s">
        <v>5</v>
      </c>
      <c r="D769" s="9">
        <f>SUM(D767:D768)</f>
        <v>25430.95</v>
      </c>
      <c r="E769" s="9">
        <f>SUM(E767:E768)</f>
        <v>25000</v>
      </c>
      <c r="F769" s="9">
        <f>SUM(F767:F768)</f>
        <v>25000</v>
      </c>
      <c r="G769" s="131">
        <f>PRODUCT(F769/D769)</f>
        <v>0.983054113196715</v>
      </c>
    </row>
    <row r="770" spans="1:7" ht="15.75">
      <c r="A770" s="62">
        <v>85216</v>
      </c>
      <c r="B770" s="26"/>
      <c r="C770" s="129" t="s">
        <v>179</v>
      </c>
      <c r="D770" s="9"/>
      <c r="E770" s="9"/>
      <c r="F770" s="9"/>
      <c r="G770" s="131" t="s">
        <v>0</v>
      </c>
    </row>
    <row r="771" spans="1:7" ht="12.75">
      <c r="A771" s="62"/>
      <c r="B771" s="26">
        <v>3110</v>
      </c>
      <c r="C771" s="75" t="s">
        <v>66</v>
      </c>
      <c r="D771" s="6">
        <v>4298</v>
      </c>
      <c r="E771" s="6">
        <v>68256</v>
      </c>
      <c r="F771" s="6">
        <v>34030</v>
      </c>
      <c r="G771" s="131" t="s">
        <v>0</v>
      </c>
    </row>
    <row r="772" spans="1:7" ht="12.75">
      <c r="A772" s="62"/>
      <c r="B772" s="26"/>
      <c r="C772" s="75" t="s">
        <v>292</v>
      </c>
      <c r="D772" s="6">
        <v>53779</v>
      </c>
      <c r="E772" s="6">
        <v>34226</v>
      </c>
      <c r="F772" s="6">
        <v>34226</v>
      </c>
      <c r="G772" s="131" t="s">
        <v>0</v>
      </c>
    </row>
    <row r="773" spans="1:7" ht="12.75">
      <c r="A773" s="62"/>
      <c r="B773" s="26">
        <v>2950</v>
      </c>
      <c r="C773" s="75" t="s">
        <v>381</v>
      </c>
      <c r="D773" s="6">
        <v>1000</v>
      </c>
      <c r="E773" s="6">
        <v>500</v>
      </c>
      <c r="F773" s="6">
        <v>500</v>
      </c>
      <c r="G773" s="131" t="s">
        <v>0</v>
      </c>
    </row>
    <row r="774" spans="1:7" ht="12.75">
      <c r="A774" s="46"/>
      <c r="B774" s="26"/>
      <c r="C774" s="34" t="s">
        <v>5</v>
      </c>
      <c r="D774" s="9">
        <f>SUM(D771:D773)</f>
        <v>59077</v>
      </c>
      <c r="E774" s="9">
        <f>SUM(E771:E773)</f>
        <v>102982</v>
      </c>
      <c r="F774" s="9">
        <f>SUM(F771:F773)</f>
        <v>68756</v>
      </c>
      <c r="G774" s="131">
        <f>PRODUCT(F774/D774)</f>
        <v>1.163837026253872</v>
      </c>
    </row>
    <row r="775" spans="1:7" ht="15.75">
      <c r="A775" s="62">
        <v>85219</v>
      </c>
      <c r="B775" s="26" t="s">
        <v>0</v>
      </c>
      <c r="C775" s="106" t="s">
        <v>69</v>
      </c>
      <c r="D775" s="71"/>
      <c r="E775" s="71"/>
      <c r="F775" s="71"/>
      <c r="G775" s="131" t="s">
        <v>0</v>
      </c>
    </row>
    <row r="776" spans="1:7" ht="12.75">
      <c r="A776" s="62"/>
      <c r="B776" s="26">
        <v>3020</v>
      </c>
      <c r="C776" s="75" t="s">
        <v>119</v>
      </c>
      <c r="D776" s="71">
        <v>2500</v>
      </c>
      <c r="E776" s="71">
        <v>2500</v>
      </c>
      <c r="F776" s="71">
        <v>2500</v>
      </c>
      <c r="G776" s="131" t="s">
        <v>0</v>
      </c>
    </row>
    <row r="777" spans="1:7" ht="12.75">
      <c r="A777" s="62"/>
      <c r="B777" s="26">
        <v>3110</v>
      </c>
      <c r="C777" s="161" t="s">
        <v>66</v>
      </c>
      <c r="D777" s="71">
        <v>5200</v>
      </c>
      <c r="E777" s="71">
        <v>900</v>
      </c>
      <c r="F777" s="71">
        <v>900</v>
      </c>
      <c r="G777" s="131" t="s">
        <v>0</v>
      </c>
    </row>
    <row r="778" spans="1:7" ht="12.75">
      <c r="A778" s="46"/>
      <c r="B778" s="26">
        <v>4010</v>
      </c>
      <c r="C778" s="75" t="s">
        <v>21</v>
      </c>
      <c r="D778" s="71">
        <v>417136.18</v>
      </c>
      <c r="E778" s="71"/>
      <c r="F778" s="71" t="s">
        <v>0</v>
      </c>
      <c r="G778" s="131" t="s">
        <v>0</v>
      </c>
    </row>
    <row r="779" spans="1:7" ht="12.75">
      <c r="A779" s="46"/>
      <c r="B779" s="26"/>
      <c r="C779" s="75" t="s">
        <v>393</v>
      </c>
      <c r="D779" s="71"/>
      <c r="E779" s="71">
        <v>567168</v>
      </c>
      <c r="F779" s="71">
        <v>460000</v>
      </c>
      <c r="G779" s="131"/>
    </row>
    <row r="780" spans="1:7" ht="12.75">
      <c r="A780" s="46"/>
      <c r="B780" s="26"/>
      <c r="C780" s="75" t="s">
        <v>529</v>
      </c>
      <c r="D780" s="71"/>
      <c r="E780" s="71">
        <v>14660</v>
      </c>
      <c r="F780" s="71">
        <v>14660</v>
      </c>
      <c r="G780" s="131"/>
    </row>
    <row r="781" spans="1:7" ht="12.75">
      <c r="A781" s="46"/>
      <c r="B781" s="26"/>
      <c r="C781" s="75" t="s">
        <v>394</v>
      </c>
      <c r="D781" s="71"/>
      <c r="E781" s="71">
        <v>11600</v>
      </c>
      <c r="F781" s="71">
        <v>11600</v>
      </c>
      <c r="G781" s="131"/>
    </row>
    <row r="782" spans="1:7" ht="12.75">
      <c r="A782" s="46"/>
      <c r="B782" s="26">
        <v>4170</v>
      </c>
      <c r="C782" s="75" t="s">
        <v>125</v>
      </c>
      <c r="D782" s="71">
        <v>47000</v>
      </c>
      <c r="E782" s="71">
        <v>70872</v>
      </c>
      <c r="F782" s="71">
        <v>50000</v>
      </c>
      <c r="G782" s="131" t="s">
        <v>0</v>
      </c>
    </row>
    <row r="783" spans="1:7" ht="12.75">
      <c r="A783" s="46"/>
      <c r="B783" s="26">
        <v>4040</v>
      </c>
      <c r="C783" s="75" t="s">
        <v>38</v>
      </c>
      <c r="D783" s="6">
        <v>37100</v>
      </c>
      <c r="E783" s="6">
        <v>45400</v>
      </c>
      <c r="F783" s="6">
        <v>40000</v>
      </c>
      <c r="G783" s="131" t="s">
        <v>0</v>
      </c>
    </row>
    <row r="784" spans="1:7" ht="12.75">
      <c r="A784" s="46"/>
      <c r="B784" s="26">
        <v>4110</v>
      </c>
      <c r="C784" s="75" t="s">
        <v>40</v>
      </c>
      <c r="D784" s="6">
        <v>91859</v>
      </c>
      <c r="E784" s="6">
        <v>116197</v>
      </c>
      <c r="F784" s="6">
        <v>106797</v>
      </c>
      <c r="G784" s="131" t="s">
        <v>0</v>
      </c>
    </row>
    <row r="785" spans="1:7" ht="12.75">
      <c r="A785" s="46"/>
      <c r="B785" s="26">
        <v>4120</v>
      </c>
      <c r="C785" s="75" t="s">
        <v>41</v>
      </c>
      <c r="D785" s="6">
        <v>13304</v>
      </c>
      <c r="E785" s="6">
        <v>16533</v>
      </c>
      <c r="F785" s="6">
        <v>15233</v>
      </c>
      <c r="G785" s="131" t="s">
        <v>0</v>
      </c>
    </row>
    <row r="786" spans="1:7" ht="12.75">
      <c r="A786" s="46"/>
      <c r="B786" s="26">
        <v>4210</v>
      </c>
      <c r="C786" s="75" t="s">
        <v>12</v>
      </c>
      <c r="D786" s="6">
        <v>39000</v>
      </c>
      <c r="E786" s="6">
        <v>38000</v>
      </c>
      <c r="F786" s="6">
        <v>20000</v>
      </c>
      <c r="G786" s="131" t="s">
        <v>0</v>
      </c>
    </row>
    <row r="787" spans="1:7" ht="12.75">
      <c r="A787" s="46"/>
      <c r="B787" s="26">
        <v>4260</v>
      </c>
      <c r="C787" s="75" t="s">
        <v>13</v>
      </c>
      <c r="D787" s="6">
        <v>704.75</v>
      </c>
      <c r="E787" s="6">
        <v>12000</v>
      </c>
      <c r="F787" s="6">
        <v>12000</v>
      </c>
      <c r="G787" s="131"/>
    </row>
    <row r="788" spans="1:7" ht="12.75">
      <c r="A788" s="46"/>
      <c r="B788" s="26">
        <v>4280</v>
      </c>
      <c r="C788" s="75" t="s">
        <v>97</v>
      </c>
      <c r="D788" s="6">
        <v>1000</v>
      </c>
      <c r="E788" s="6">
        <v>2000</v>
      </c>
      <c r="F788" s="6">
        <v>2000</v>
      </c>
      <c r="G788" s="131" t="s">
        <v>0</v>
      </c>
    </row>
    <row r="789" spans="1:7" ht="12.75">
      <c r="A789" s="46"/>
      <c r="B789" s="26">
        <v>4300</v>
      </c>
      <c r="C789" s="75" t="s">
        <v>15</v>
      </c>
      <c r="D789" s="6">
        <v>30000</v>
      </c>
      <c r="E789" s="6">
        <v>38000</v>
      </c>
      <c r="F789" s="6">
        <v>35000</v>
      </c>
      <c r="G789" s="131" t="s">
        <v>0</v>
      </c>
    </row>
    <row r="790" spans="1:7" ht="22.5">
      <c r="A790" s="46"/>
      <c r="B790" s="26">
        <v>4700</v>
      </c>
      <c r="C790" s="75" t="s">
        <v>143</v>
      </c>
      <c r="D790" s="6">
        <v>6000</v>
      </c>
      <c r="E790" s="6">
        <v>10000</v>
      </c>
      <c r="F790" s="6">
        <v>8000</v>
      </c>
      <c r="G790" s="131" t="s">
        <v>0</v>
      </c>
    </row>
    <row r="791" spans="1:7" ht="12.75">
      <c r="A791" s="46"/>
      <c r="B791" s="26">
        <v>4440</v>
      </c>
      <c r="C791" s="75" t="s">
        <v>28</v>
      </c>
      <c r="D791" s="6">
        <v>12251.82</v>
      </c>
      <c r="E791" s="6">
        <v>14000</v>
      </c>
      <c r="F791" s="6">
        <v>14000</v>
      </c>
      <c r="G791" s="131" t="s">
        <v>0</v>
      </c>
    </row>
    <row r="792" spans="1:7" ht="12.75">
      <c r="A792" s="46"/>
      <c r="B792" s="26">
        <v>4360</v>
      </c>
      <c r="C792" s="75" t="s">
        <v>277</v>
      </c>
      <c r="D792" s="6">
        <v>3000</v>
      </c>
      <c r="E792" s="6">
        <v>3000</v>
      </c>
      <c r="F792" s="6">
        <v>3000</v>
      </c>
      <c r="G792" s="131" t="s">
        <v>0</v>
      </c>
    </row>
    <row r="793" spans="1:7" ht="12.75">
      <c r="A793" s="46"/>
      <c r="B793" s="26">
        <v>4410</v>
      </c>
      <c r="C793" s="75" t="s">
        <v>26</v>
      </c>
      <c r="D793" s="6">
        <v>3000</v>
      </c>
      <c r="E793" s="6">
        <v>10000</v>
      </c>
      <c r="F793" s="6">
        <v>5000</v>
      </c>
      <c r="G793" s="131" t="s">
        <v>359</v>
      </c>
    </row>
    <row r="794" spans="1:7" ht="12.75">
      <c r="A794" s="46"/>
      <c r="B794" s="26">
        <v>4480</v>
      </c>
      <c r="C794" s="75" t="s">
        <v>214</v>
      </c>
      <c r="D794" s="6">
        <v>295.25</v>
      </c>
      <c r="E794" s="6"/>
      <c r="F794" s="6"/>
      <c r="G794" s="131" t="s">
        <v>359</v>
      </c>
    </row>
    <row r="795" spans="1:7" ht="12.75">
      <c r="A795" s="46"/>
      <c r="B795" s="26">
        <v>6060</v>
      </c>
      <c r="C795" s="75" t="s">
        <v>246</v>
      </c>
      <c r="D795" s="6"/>
      <c r="E795" s="6">
        <v>29092</v>
      </c>
      <c r="F795" s="6">
        <v>10000</v>
      </c>
      <c r="G795" s="131"/>
    </row>
    <row r="796" spans="1:7" ht="12.75">
      <c r="A796" s="46"/>
      <c r="B796" s="26">
        <v>6050</v>
      </c>
      <c r="C796" s="75" t="s">
        <v>246</v>
      </c>
      <c r="D796" s="6">
        <v>268000</v>
      </c>
      <c r="E796" s="6"/>
      <c r="F796" s="6"/>
      <c r="G796" s="131" t="s">
        <v>0</v>
      </c>
    </row>
    <row r="797" spans="1:7" ht="12.75">
      <c r="A797" s="46"/>
      <c r="B797" s="26"/>
      <c r="C797" s="34" t="s">
        <v>5</v>
      </c>
      <c r="D797" s="9">
        <f>SUM(D776:D796)</f>
        <v>977350.9999999999</v>
      </c>
      <c r="E797" s="9">
        <f>SUM(E776:E796)</f>
        <v>1001922</v>
      </c>
      <c r="F797" s="9">
        <f>SUM(F776:F796)</f>
        <v>810690</v>
      </c>
      <c r="G797" s="131">
        <f>PRODUCT(F797/D797)</f>
        <v>0.8294768205076785</v>
      </c>
    </row>
    <row r="798" spans="1:7" ht="22.5">
      <c r="A798" s="62">
        <v>85205</v>
      </c>
      <c r="B798" s="26"/>
      <c r="C798" s="34" t="s">
        <v>361</v>
      </c>
      <c r="D798" s="9"/>
      <c r="E798" s="9"/>
      <c r="F798" s="9"/>
      <c r="G798" s="131"/>
    </row>
    <row r="799" spans="1:7" ht="12.75">
      <c r="A799" s="46"/>
      <c r="B799" s="26">
        <v>4210</v>
      </c>
      <c r="C799" s="161" t="s">
        <v>12</v>
      </c>
      <c r="D799" s="6">
        <v>1000</v>
      </c>
      <c r="E799" s="6">
        <v>2000</v>
      </c>
      <c r="F799" s="6">
        <v>1000</v>
      </c>
      <c r="G799" s="131"/>
    </row>
    <row r="800" spans="1:7" ht="12.75">
      <c r="A800" s="46"/>
      <c r="B800" s="26">
        <v>4300</v>
      </c>
      <c r="C800" s="161" t="s">
        <v>15</v>
      </c>
      <c r="D800" s="6">
        <v>6280</v>
      </c>
      <c r="E800" s="6">
        <v>1960</v>
      </c>
      <c r="F800" s="6">
        <v>1960</v>
      </c>
      <c r="G800" s="131"/>
    </row>
    <row r="801" spans="1:7" ht="22.5">
      <c r="A801" s="46"/>
      <c r="B801" s="26"/>
      <c r="C801" s="161" t="s">
        <v>395</v>
      </c>
      <c r="D801" s="6"/>
      <c r="E801" s="6">
        <v>3520</v>
      </c>
      <c r="F801" s="6">
        <v>3520</v>
      </c>
      <c r="G801" s="131"/>
    </row>
    <row r="802" spans="1:7" ht="22.5">
      <c r="A802" s="46"/>
      <c r="B802" s="26">
        <v>4700</v>
      </c>
      <c r="C802" s="161" t="s">
        <v>143</v>
      </c>
      <c r="D802" s="6">
        <v>1000</v>
      </c>
      <c r="E802" s="6">
        <v>2000</v>
      </c>
      <c r="F802" s="6">
        <v>1000</v>
      </c>
      <c r="G802" s="131"/>
    </row>
    <row r="803" spans="1:7" ht="12.75">
      <c r="A803" s="46"/>
      <c r="B803" s="26"/>
      <c r="C803" s="34" t="s">
        <v>5</v>
      </c>
      <c r="D803" s="9">
        <f>SUM(D799:D802)</f>
        <v>8280</v>
      </c>
      <c r="E803" s="9">
        <f>SUM(E799:E802)</f>
        <v>9480</v>
      </c>
      <c r="F803" s="9">
        <f>SUM(F799:F802)</f>
        <v>7480</v>
      </c>
      <c r="G803" s="131">
        <f>PRODUCT(F803/D803)</f>
        <v>0.9033816425120773</v>
      </c>
    </row>
    <row r="804" spans="1:7" ht="12.75">
      <c r="A804" s="62">
        <v>85230</v>
      </c>
      <c r="B804" s="26"/>
      <c r="C804" s="34" t="s">
        <v>351</v>
      </c>
      <c r="D804" s="9"/>
      <c r="E804" s="9"/>
      <c r="F804" s="9"/>
      <c r="G804" s="131" t="s">
        <v>0</v>
      </c>
    </row>
    <row r="805" spans="1:7" ht="12.75">
      <c r="A805" s="46"/>
      <c r="B805" s="26">
        <v>3110</v>
      </c>
      <c r="C805" s="161" t="s">
        <v>66</v>
      </c>
      <c r="D805" s="9"/>
      <c r="E805" s="9"/>
      <c r="F805" s="9"/>
      <c r="G805" s="131" t="s">
        <v>0</v>
      </c>
    </row>
    <row r="806" spans="1:7" ht="12.75">
      <c r="A806" s="46"/>
      <c r="B806" s="26"/>
      <c r="C806" s="168" t="s">
        <v>259</v>
      </c>
      <c r="D806" s="6">
        <v>62460</v>
      </c>
      <c r="E806" s="6">
        <v>54004</v>
      </c>
      <c r="F806" s="6">
        <v>54004</v>
      </c>
      <c r="G806" s="131" t="s">
        <v>0</v>
      </c>
    </row>
    <row r="807" spans="1:7" ht="12.75">
      <c r="A807" s="46"/>
      <c r="B807" s="26"/>
      <c r="C807" s="168" t="s">
        <v>260</v>
      </c>
      <c r="D807" s="6">
        <v>93690</v>
      </c>
      <c r="E807" s="6">
        <v>61808</v>
      </c>
      <c r="F807" s="6">
        <v>61808</v>
      </c>
      <c r="G807" s="131" t="s">
        <v>0</v>
      </c>
    </row>
    <row r="808" spans="1:7" ht="12.75">
      <c r="A808" s="46"/>
      <c r="B808" s="26"/>
      <c r="C808" s="168" t="s">
        <v>336</v>
      </c>
      <c r="D808" s="6">
        <v>39309</v>
      </c>
      <c r="E808" s="6">
        <v>17145</v>
      </c>
      <c r="F808" s="6">
        <v>17145</v>
      </c>
      <c r="G808" s="131" t="s">
        <v>0</v>
      </c>
    </row>
    <row r="809" spans="1:7" ht="12.75">
      <c r="A809" s="46"/>
      <c r="B809" s="26"/>
      <c r="C809" s="34" t="s">
        <v>5</v>
      </c>
      <c r="D809" s="9">
        <f>SUM(D806:D808)</f>
        <v>195459</v>
      </c>
      <c r="E809" s="9">
        <f>SUM(E806:E808)</f>
        <v>132957</v>
      </c>
      <c r="F809" s="9">
        <f>SUM(F806:F808)</f>
        <v>132957</v>
      </c>
      <c r="G809" s="131">
        <f>PRODUCT(F809/D809)</f>
        <v>0.6802296133716023</v>
      </c>
    </row>
    <row r="810" spans="1:7" ht="12.75">
      <c r="A810" s="62">
        <v>85295</v>
      </c>
      <c r="B810" s="185" t="s">
        <v>0</v>
      </c>
      <c r="C810" s="202" t="s">
        <v>8</v>
      </c>
      <c r="D810" s="169"/>
      <c r="E810" s="169"/>
      <c r="F810" s="169"/>
      <c r="G810" s="131" t="s">
        <v>0</v>
      </c>
    </row>
    <row r="811" spans="1:7" ht="12.75">
      <c r="A811" s="167"/>
      <c r="B811" s="185">
        <v>3119</v>
      </c>
      <c r="C811" s="168" t="s">
        <v>66</v>
      </c>
      <c r="D811" s="169">
        <v>5833.33</v>
      </c>
      <c r="E811" s="169"/>
      <c r="F811" s="169"/>
      <c r="G811" s="131" t="s">
        <v>0</v>
      </c>
    </row>
    <row r="812" spans="1:7" ht="12.75">
      <c r="A812" s="167"/>
      <c r="B812" s="185">
        <v>3257</v>
      </c>
      <c r="C812" s="168" t="s">
        <v>317</v>
      </c>
      <c r="D812" s="169">
        <v>20611.2</v>
      </c>
      <c r="E812" s="169"/>
      <c r="F812" s="169"/>
      <c r="G812" s="131" t="s">
        <v>0</v>
      </c>
    </row>
    <row r="813" spans="1:7" ht="12.75">
      <c r="A813" s="46"/>
      <c r="B813" s="26">
        <v>4017</v>
      </c>
      <c r="C813" s="75" t="s">
        <v>21</v>
      </c>
      <c r="D813" s="71">
        <v>37925.94</v>
      </c>
      <c r="E813" s="71"/>
      <c r="F813" s="71">
        <v>33500</v>
      </c>
      <c r="G813" s="131" t="s">
        <v>0</v>
      </c>
    </row>
    <row r="814" spans="1:7" ht="12.75">
      <c r="A814" s="46"/>
      <c r="B814" s="26">
        <v>4019</v>
      </c>
      <c r="C814" s="75" t="s">
        <v>21</v>
      </c>
      <c r="D814" s="71">
        <v>19442.35</v>
      </c>
      <c r="E814" s="71"/>
      <c r="F814" s="71">
        <v>16467</v>
      </c>
      <c r="G814" s="131" t="s">
        <v>0</v>
      </c>
    </row>
    <row r="815" spans="1:7" ht="12.75">
      <c r="A815" s="46"/>
      <c r="B815" s="26">
        <v>4177</v>
      </c>
      <c r="C815" s="75" t="s">
        <v>125</v>
      </c>
      <c r="D815" s="71"/>
      <c r="E815" s="71"/>
      <c r="F815" s="71">
        <v>43000</v>
      </c>
      <c r="G815" s="131"/>
    </row>
    <row r="816" spans="1:7" ht="12.75">
      <c r="A816" s="46"/>
      <c r="B816" s="26">
        <v>4117</v>
      </c>
      <c r="C816" s="75" t="s">
        <v>40</v>
      </c>
      <c r="D816" s="71">
        <v>13154.34</v>
      </c>
      <c r="E816" s="71">
        <v>620</v>
      </c>
      <c r="F816" s="71">
        <v>4300</v>
      </c>
      <c r="G816" s="131" t="s">
        <v>0</v>
      </c>
    </row>
    <row r="817" spans="1:7" ht="12.75">
      <c r="A817" s="46"/>
      <c r="B817" s="26">
        <v>4119</v>
      </c>
      <c r="C817" s="75" t="s">
        <v>40</v>
      </c>
      <c r="D817" s="71">
        <v>3347.97</v>
      </c>
      <c r="E817" s="71" t="s">
        <v>0</v>
      </c>
      <c r="F817" s="71">
        <v>4588</v>
      </c>
      <c r="G817" s="131" t="s">
        <v>0</v>
      </c>
    </row>
    <row r="818" spans="1:7" ht="12.75">
      <c r="A818" s="46"/>
      <c r="B818" s="26">
        <v>4127</v>
      </c>
      <c r="C818" s="75" t="s">
        <v>101</v>
      </c>
      <c r="D818" s="71">
        <v>925.53</v>
      </c>
      <c r="E818" s="71" t="s">
        <v>0</v>
      </c>
      <c r="F818" s="71">
        <v>700</v>
      </c>
      <c r="G818" s="131" t="s">
        <v>0</v>
      </c>
    </row>
    <row r="819" spans="1:7" ht="12.75">
      <c r="A819" s="46"/>
      <c r="B819" s="26">
        <v>4129</v>
      </c>
      <c r="C819" s="75" t="s">
        <v>101</v>
      </c>
      <c r="D819" s="71">
        <v>476.34</v>
      </c>
      <c r="E819" s="71" t="s">
        <v>0</v>
      </c>
      <c r="F819" s="71">
        <v>565</v>
      </c>
      <c r="G819" s="131" t="s">
        <v>0</v>
      </c>
    </row>
    <row r="820" spans="1:7" ht="12.75">
      <c r="A820" s="46"/>
      <c r="B820" s="26">
        <v>4307</v>
      </c>
      <c r="C820" s="75" t="s">
        <v>204</v>
      </c>
      <c r="D820" s="71">
        <v>62000</v>
      </c>
      <c r="E820" s="71">
        <v>119000</v>
      </c>
      <c r="F820" s="71">
        <v>21500</v>
      </c>
      <c r="G820" s="131" t="s">
        <v>0</v>
      </c>
    </row>
    <row r="821" spans="1:7" ht="12.75">
      <c r="A821" s="46"/>
      <c r="B821" s="26">
        <v>4217</v>
      </c>
      <c r="C821" s="75" t="s">
        <v>12</v>
      </c>
      <c r="D821" s="71"/>
      <c r="E821" s="71">
        <v>21000</v>
      </c>
      <c r="F821" s="71">
        <v>16000</v>
      </c>
      <c r="G821" s="131"/>
    </row>
    <row r="822" spans="1:7" ht="12.75">
      <c r="A822" s="46"/>
      <c r="B822" s="26"/>
      <c r="C822" s="34" t="s">
        <v>5</v>
      </c>
      <c r="D822" s="9">
        <f>SUM(D810:D821)</f>
        <v>163717</v>
      </c>
      <c r="E822" s="9">
        <f>SUM(E810:E821)</f>
        <v>140620</v>
      </c>
      <c r="F822" s="9">
        <f>SUM(F810:F821)</f>
        <v>140620</v>
      </c>
      <c r="G822" s="131">
        <f>PRODUCT(F822/D822)</f>
        <v>0.8589211871705443</v>
      </c>
    </row>
    <row r="823" spans="1:7" ht="12.75">
      <c r="A823" s="3"/>
      <c r="B823" s="40"/>
      <c r="C823" s="19" t="s">
        <v>135</v>
      </c>
      <c r="D823" s="10">
        <f>SUM(D822,D797,D769,D765,D760,D774,D809,D803)</f>
        <v>1789632.95</v>
      </c>
      <c r="E823" s="10">
        <f>SUM(E822,E797,E769,E765,E760,E774,E809,E803)</f>
        <v>1881717</v>
      </c>
      <c r="F823" s="10">
        <f>SUM(F822,F797,F769,F765,F760,F774,F809,F803)</f>
        <v>1572790</v>
      </c>
      <c r="G823" s="131">
        <f>PRODUCT(F823/D823)</f>
        <v>0.8788338413192494</v>
      </c>
    </row>
    <row r="824" spans="1:7" ht="12.75">
      <c r="A824" s="110"/>
      <c r="B824" s="111"/>
      <c r="C824" s="68"/>
      <c r="D824" s="130"/>
      <c r="E824" s="130"/>
      <c r="F824" s="130"/>
      <c r="G824" s="170"/>
    </row>
    <row r="825" spans="1:7" ht="12.75">
      <c r="A825" s="110"/>
      <c r="B825" s="111"/>
      <c r="C825" s="68"/>
      <c r="D825" s="130"/>
      <c r="E825" s="130"/>
      <c r="F825" s="130"/>
      <c r="G825" s="170"/>
    </row>
    <row r="826" spans="1:6" ht="20.25">
      <c r="A826" s="65" t="s">
        <v>70</v>
      </c>
      <c r="B826" s="24"/>
      <c r="C826" s="16"/>
      <c r="D826" s="130"/>
      <c r="E826" s="130"/>
      <c r="F826" s="130"/>
    </row>
    <row r="827" spans="1:7" ht="12.75">
      <c r="A827" s="135" t="s">
        <v>124</v>
      </c>
      <c r="B827" s="135" t="s">
        <v>2</v>
      </c>
      <c r="C827" s="136" t="s">
        <v>3</v>
      </c>
      <c r="D827" s="112" t="s">
        <v>318</v>
      </c>
      <c r="E827" s="112" t="s">
        <v>388</v>
      </c>
      <c r="F827" s="112" t="s">
        <v>385</v>
      </c>
      <c r="G827" s="192" t="s">
        <v>389</v>
      </c>
    </row>
    <row r="828" spans="1:7" ht="12.75">
      <c r="A828" s="45">
        <v>1</v>
      </c>
      <c r="B828" s="22">
        <v>2</v>
      </c>
      <c r="C828" s="22">
        <v>3</v>
      </c>
      <c r="D828" s="97">
        <v>4</v>
      </c>
      <c r="E828" s="97">
        <v>5</v>
      </c>
      <c r="F828" s="97">
        <v>6</v>
      </c>
      <c r="G828" s="160">
        <v>7</v>
      </c>
    </row>
    <row r="829" spans="1:7" ht="15.75">
      <c r="A829" s="62">
        <v>85401</v>
      </c>
      <c r="B829" s="26" t="s">
        <v>0</v>
      </c>
      <c r="C829" s="106" t="s">
        <v>103</v>
      </c>
      <c r="D829" s="71"/>
      <c r="E829" s="71"/>
      <c r="F829" s="71"/>
      <c r="G829" s="131" t="s">
        <v>0</v>
      </c>
    </row>
    <row r="830" spans="1:7" ht="12.75">
      <c r="A830" s="62"/>
      <c r="B830" s="26">
        <v>3020</v>
      </c>
      <c r="C830" s="75" t="s">
        <v>152</v>
      </c>
      <c r="D830" s="6">
        <v>24156</v>
      </c>
      <c r="E830" s="6">
        <v>27850</v>
      </c>
      <c r="F830" s="6">
        <v>27850</v>
      </c>
      <c r="G830" s="131" t="s">
        <v>0</v>
      </c>
    </row>
    <row r="831" spans="1:7" ht="12.75">
      <c r="A831" s="62"/>
      <c r="B831" s="26">
        <v>4010</v>
      </c>
      <c r="C831" s="75" t="s">
        <v>21</v>
      </c>
      <c r="D831" s="6">
        <v>235760</v>
      </c>
      <c r="E831" s="6"/>
      <c r="F831" s="6"/>
      <c r="G831" s="131" t="s">
        <v>0</v>
      </c>
    </row>
    <row r="832" spans="1:7" ht="12.75">
      <c r="A832" s="62"/>
      <c r="B832" s="26"/>
      <c r="C832" s="75" t="s">
        <v>415</v>
      </c>
      <c r="D832" s="6"/>
      <c r="E832" s="6">
        <v>241600</v>
      </c>
      <c r="F832" s="6">
        <v>241600</v>
      </c>
      <c r="G832" s="131"/>
    </row>
    <row r="833" spans="1:7" ht="12.75">
      <c r="A833" s="62"/>
      <c r="B833" s="26"/>
      <c r="C833" s="75" t="s">
        <v>438</v>
      </c>
      <c r="D833" s="6"/>
      <c r="E833" s="6">
        <v>2900</v>
      </c>
      <c r="F833" s="6">
        <v>2900</v>
      </c>
      <c r="G833" s="131"/>
    </row>
    <row r="834" spans="1:7" ht="12.75">
      <c r="A834" s="62"/>
      <c r="B834" s="26"/>
      <c r="C834" s="75" t="s">
        <v>414</v>
      </c>
      <c r="D834" s="6"/>
      <c r="E834" s="6">
        <v>3000</v>
      </c>
      <c r="F834" s="6">
        <v>3000</v>
      </c>
      <c r="G834" s="131"/>
    </row>
    <row r="835" spans="1:7" ht="12.75">
      <c r="A835" s="62"/>
      <c r="B835" s="26"/>
      <c r="C835" s="75" t="s">
        <v>417</v>
      </c>
      <c r="D835" s="6"/>
      <c r="E835" s="6">
        <v>3000</v>
      </c>
      <c r="F835" s="6">
        <v>3000</v>
      </c>
      <c r="G835" s="131"/>
    </row>
    <row r="836" spans="1:7" ht="12.75">
      <c r="A836" s="62"/>
      <c r="B836" s="26">
        <v>4040</v>
      </c>
      <c r="C836" s="75" t="s">
        <v>38</v>
      </c>
      <c r="D836" s="6">
        <v>17870</v>
      </c>
      <c r="E836" s="6">
        <v>21100</v>
      </c>
      <c r="F836" s="6">
        <v>20100</v>
      </c>
      <c r="G836" s="131" t="s">
        <v>0</v>
      </c>
    </row>
    <row r="837" spans="1:7" ht="12.75">
      <c r="A837" s="62"/>
      <c r="B837" s="26">
        <v>4110</v>
      </c>
      <c r="C837" s="75" t="s">
        <v>40</v>
      </c>
      <c r="D837" s="6">
        <v>48427</v>
      </c>
      <c r="E837" s="6">
        <v>50900</v>
      </c>
      <c r="F837" s="6">
        <v>50900</v>
      </c>
      <c r="G837" s="131" t="s">
        <v>0</v>
      </c>
    </row>
    <row r="838" spans="1:7" ht="12.75">
      <c r="A838" s="62"/>
      <c r="B838" s="26">
        <v>4120</v>
      </c>
      <c r="C838" s="75" t="s">
        <v>41</v>
      </c>
      <c r="D838" s="6">
        <v>6899</v>
      </c>
      <c r="E838" s="6">
        <v>7300</v>
      </c>
      <c r="F838" s="6">
        <v>7300</v>
      </c>
      <c r="G838" s="131" t="s">
        <v>0</v>
      </c>
    </row>
    <row r="839" spans="1:7" ht="12.75">
      <c r="A839" s="62"/>
      <c r="B839" s="26">
        <v>4210</v>
      </c>
      <c r="C839" s="75" t="s">
        <v>12</v>
      </c>
      <c r="D839" s="6">
        <v>2000</v>
      </c>
      <c r="E839" s="6">
        <v>5000</v>
      </c>
      <c r="F839" s="6">
        <v>3000</v>
      </c>
      <c r="G839" s="131" t="s">
        <v>0</v>
      </c>
    </row>
    <row r="840" spans="1:7" ht="12.75">
      <c r="A840" s="62"/>
      <c r="B840" s="26">
        <v>4440</v>
      </c>
      <c r="C840" s="75" t="s">
        <v>28</v>
      </c>
      <c r="D840" s="6">
        <v>16000</v>
      </c>
      <c r="E840" s="6">
        <v>24000</v>
      </c>
      <c r="F840" s="6">
        <v>16000</v>
      </c>
      <c r="G840" s="131" t="s">
        <v>0</v>
      </c>
    </row>
    <row r="841" spans="1:7" ht="12.75">
      <c r="A841" s="62"/>
      <c r="B841" s="26"/>
      <c r="C841" s="34" t="s">
        <v>71</v>
      </c>
      <c r="D841" s="9">
        <f>SUM(D830:D840)</f>
        <v>351112</v>
      </c>
      <c r="E841" s="9">
        <f>SUM(E830:E840)</f>
        <v>386650</v>
      </c>
      <c r="F841" s="9">
        <f>SUM(F830:F840)</f>
        <v>375650</v>
      </c>
      <c r="G841" s="131">
        <f>PRODUCT(F841/D841)</f>
        <v>1.0698865319328306</v>
      </c>
    </row>
    <row r="842" spans="1:7" ht="12.75">
      <c r="A842" s="62">
        <v>85446</v>
      </c>
      <c r="B842" s="26"/>
      <c r="C842" s="34" t="s">
        <v>247</v>
      </c>
      <c r="D842" s="9"/>
      <c r="E842" s="9"/>
      <c r="F842" s="9"/>
      <c r="G842" s="131" t="s">
        <v>0</v>
      </c>
    </row>
    <row r="843" spans="1:7" ht="12.75">
      <c r="A843" s="62"/>
      <c r="B843" s="26">
        <v>4700</v>
      </c>
      <c r="C843" s="75" t="s">
        <v>145</v>
      </c>
      <c r="D843" s="6">
        <v>1500</v>
      </c>
      <c r="E843" s="6">
        <v>2416</v>
      </c>
      <c r="F843" s="6">
        <v>2416</v>
      </c>
      <c r="G843" s="131" t="s">
        <v>0</v>
      </c>
    </row>
    <row r="844" spans="1:7" ht="12.75">
      <c r="A844" s="62"/>
      <c r="B844" s="26"/>
      <c r="C844" s="34" t="s">
        <v>29</v>
      </c>
      <c r="D844" s="9">
        <f>SUM(D843)</f>
        <v>1500</v>
      </c>
      <c r="E844" s="9">
        <f>SUM(E843)</f>
        <v>2416</v>
      </c>
      <c r="F844" s="9">
        <f>SUM(F843)</f>
        <v>2416</v>
      </c>
      <c r="G844" s="131">
        <f>PRODUCT(F844/D844)</f>
        <v>1.6106666666666667</v>
      </c>
    </row>
    <row r="845" spans="1:7" ht="31.5">
      <c r="A845" s="91">
        <v>85415</v>
      </c>
      <c r="B845" s="77"/>
      <c r="C845" s="106" t="s">
        <v>384</v>
      </c>
      <c r="D845" s="74"/>
      <c r="E845" s="74"/>
      <c r="F845" s="74"/>
      <c r="G845" s="131" t="s">
        <v>0</v>
      </c>
    </row>
    <row r="846" spans="1:7" ht="12.75">
      <c r="A846" s="89"/>
      <c r="B846" s="77">
        <v>3240</v>
      </c>
      <c r="C846" s="75" t="s">
        <v>130</v>
      </c>
      <c r="D846" s="74" t="s">
        <v>0</v>
      </c>
      <c r="E846" s="74"/>
      <c r="F846" s="74"/>
      <c r="G846" s="131" t="s">
        <v>0</v>
      </c>
    </row>
    <row r="847" spans="1:7" ht="12.75">
      <c r="A847" s="89"/>
      <c r="B847" s="77"/>
      <c r="C847" s="75" t="s">
        <v>292</v>
      </c>
      <c r="D847" s="74">
        <v>16144</v>
      </c>
      <c r="E847" s="74"/>
      <c r="F847" s="74" t="s">
        <v>0</v>
      </c>
      <c r="G847" s="131"/>
    </row>
    <row r="848" spans="1:7" ht="12.75">
      <c r="A848" s="89"/>
      <c r="B848" s="77"/>
      <c r="C848" s="75" t="s">
        <v>357</v>
      </c>
      <c r="D848" s="74">
        <v>7200</v>
      </c>
      <c r="E848" s="74">
        <v>7200</v>
      </c>
      <c r="F848" s="74">
        <v>7200</v>
      </c>
      <c r="G848" s="131"/>
    </row>
    <row r="849" spans="1:7" ht="12.75">
      <c r="A849" s="89"/>
      <c r="B849" s="77"/>
      <c r="C849" s="75" t="s">
        <v>358</v>
      </c>
      <c r="D849" s="74">
        <v>5000</v>
      </c>
      <c r="E849" s="74"/>
      <c r="F849" s="74"/>
      <c r="G849" s="131"/>
    </row>
    <row r="850" spans="1:7" ht="12.75">
      <c r="A850" s="89"/>
      <c r="B850" s="77"/>
      <c r="C850" s="92" t="s">
        <v>5</v>
      </c>
      <c r="D850" s="93">
        <f>SUM(D846:D849)</f>
        <v>28344</v>
      </c>
      <c r="E850" s="93">
        <f>SUM(E846:E849)</f>
        <v>7200</v>
      </c>
      <c r="F850" s="93">
        <f>SUM(F846:F849)</f>
        <v>7200</v>
      </c>
      <c r="G850" s="131">
        <f>PRODUCT(F850/D850)</f>
        <v>0.2540220152413209</v>
      </c>
    </row>
    <row r="851" spans="1:7" ht="47.25">
      <c r="A851" s="62">
        <v>85412</v>
      </c>
      <c r="B851" s="26"/>
      <c r="C851" s="106" t="s">
        <v>153</v>
      </c>
      <c r="D851" s="71" t="s">
        <v>0</v>
      </c>
      <c r="E851" s="71"/>
      <c r="F851" s="71"/>
      <c r="G851" s="131" t="s">
        <v>0</v>
      </c>
    </row>
    <row r="852" spans="1:7" ht="15">
      <c r="A852" s="62"/>
      <c r="B852" s="26">
        <v>4110</v>
      </c>
      <c r="C852" s="201" t="s">
        <v>40</v>
      </c>
      <c r="D852" s="71">
        <v>207</v>
      </c>
      <c r="E852" s="71">
        <v>1129</v>
      </c>
      <c r="F852" s="71">
        <v>1129</v>
      </c>
      <c r="G852" s="131"/>
    </row>
    <row r="853" spans="1:7" ht="15">
      <c r="A853" s="62"/>
      <c r="B853" s="26">
        <v>4120</v>
      </c>
      <c r="C853" s="201" t="s">
        <v>101</v>
      </c>
      <c r="D853" s="71">
        <v>30</v>
      </c>
      <c r="E853" s="71">
        <v>162</v>
      </c>
      <c r="F853" s="71">
        <v>162</v>
      </c>
      <c r="G853" s="131"/>
    </row>
    <row r="854" spans="1:7" ht="15">
      <c r="A854" s="62"/>
      <c r="B854" s="26">
        <v>4170</v>
      </c>
      <c r="C854" s="201" t="s">
        <v>125</v>
      </c>
      <c r="D854" s="71">
        <v>6600</v>
      </c>
      <c r="E854" s="71">
        <v>6600</v>
      </c>
      <c r="F854" s="71">
        <v>6600</v>
      </c>
      <c r="G854" s="131"/>
    </row>
    <row r="855" spans="1:7" ht="12.75">
      <c r="A855" s="62"/>
      <c r="B855" s="26">
        <v>4210</v>
      </c>
      <c r="C855" s="75" t="s">
        <v>12</v>
      </c>
      <c r="D855" s="6">
        <v>163</v>
      </c>
      <c r="E855" s="6">
        <v>0</v>
      </c>
      <c r="F855" s="6">
        <v>0</v>
      </c>
      <c r="G855" s="131" t="s">
        <v>0</v>
      </c>
    </row>
    <row r="856" spans="1:7" ht="12.75">
      <c r="A856" s="62"/>
      <c r="B856" s="26">
        <v>4300</v>
      </c>
      <c r="C856" s="75" t="s">
        <v>15</v>
      </c>
      <c r="D856" s="6">
        <v>1800</v>
      </c>
      <c r="E856" s="6">
        <v>109</v>
      </c>
      <c r="F856" s="6">
        <v>109</v>
      </c>
      <c r="G856" s="131"/>
    </row>
    <row r="857" spans="1:7" ht="12.75">
      <c r="A857" s="62"/>
      <c r="B857" s="26"/>
      <c r="C857" s="34" t="s">
        <v>73</v>
      </c>
      <c r="D857" s="9">
        <f>SUM(D852:D856)</f>
        <v>8800</v>
      </c>
      <c r="E857" s="9">
        <f>SUM(E852:E856)</f>
        <v>8000</v>
      </c>
      <c r="F857" s="9">
        <f>SUM(F852:F856)</f>
        <v>8000</v>
      </c>
      <c r="G857" s="131" t="s">
        <v>0</v>
      </c>
    </row>
    <row r="858" spans="1:7" ht="12.75">
      <c r="A858" s="46"/>
      <c r="B858" s="26" t="s">
        <v>0</v>
      </c>
      <c r="C858" s="34" t="s">
        <v>134</v>
      </c>
      <c r="D858" s="9">
        <f>SUM(D857,D841,D850,D844,)</f>
        <v>389756</v>
      </c>
      <c r="E858" s="9">
        <f>SUM(E857,E841,E850,E844,)</f>
        <v>404266</v>
      </c>
      <c r="F858" s="9">
        <f>SUM(F857,F841,F850,F844,)</f>
        <v>393266</v>
      </c>
      <c r="G858" s="131">
        <f>PRODUCT(F858/D858)</f>
        <v>1.0090056342942764</v>
      </c>
    </row>
    <row r="859" spans="1:7" ht="12.75">
      <c r="A859" s="110"/>
      <c r="B859" s="111"/>
      <c r="C859" s="68"/>
      <c r="D859" s="130"/>
      <c r="E859" s="130"/>
      <c r="F859" s="130"/>
      <c r="G859" s="170"/>
    </row>
    <row r="860" spans="1:6" ht="15.75" customHeight="1">
      <c r="A860" s="65" t="s">
        <v>320</v>
      </c>
      <c r="B860" s="24"/>
      <c r="C860" s="16"/>
      <c r="D860" s="130"/>
      <c r="E860" s="130"/>
      <c r="F860" s="130"/>
    </row>
    <row r="861" spans="1:7" ht="12.75">
      <c r="A861" s="135" t="s">
        <v>124</v>
      </c>
      <c r="B861" s="135" t="s">
        <v>2</v>
      </c>
      <c r="C861" s="136" t="s">
        <v>3</v>
      </c>
      <c r="D861" s="112" t="s">
        <v>318</v>
      </c>
      <c r="E861" s="112" t="s">
        <v>388</v>
      </c>
      <c r="F861" s="112" t="s">
        <v>385</v>
      </c>
      <c r="G861" s="192" t="s">
        <v>389</v>
      </c>
    </row>
    <row r="862" spans="1:7" ht="12.75">
      <c r="A862" s="45">
        <v>1</v>
      </c>
      <c r="B862" s="22">
        <v>2</v>
      </c>
      <c r="C862" s="22">
        <v>3</v>
      </c>
      <c r="D862" s="97">
        <v>4</v>
      </c>
      <c r="E862" s="97">
        <v>5</v>
      </c>
      <c r="F862" s="97">
        <v>6</v>
      </c>
      <c r="G862" s="160">
        <v>7</v>
      </c>
    </row>
    <row r="863" spans="1:7" ht="15.75">
      <c r="A863" s="62">
        <v>85504</v>
      </c>
      <c r="B863" s="26" t="s">
        <v>0</v>
      </c>
      <c r="C863" s="106" t="s">
        <v>222</v>
      </c>
      <c r="D863" s="71"/>
      <c r="E863" s="71"/>
      <c r="F863" s="71"/>
      <c r="G863" s="131" t="s">
        <v>0</v>
      </c>
    </row>
    <row r="864" spans="1:7" ht="12.75">
      <c r="A864" s="62"/>
      <c r="B864" s="26">
        <v>3110</v>
      </c>
      <c r="C864" s="75" t="s">
        <v>335</v>
      </c>
      <c r="D864" s="6">
        <v>5000</v>
      </c>
      <c r="E864" s="6">
        <v>5000</v>
      </c>
      <c r="F864" s="6">
        <v>5000</v>
      </c>
      <c r="G864" s="131"/>
    </row>
    <row r="865" spans="1:7" ht="12.75">
      <c r="A865" s="62"/>
      <c r="B865" s="26">
        <v>4170</v>
      </c>
      <c r="C865" s="75" t="s">
        <v>125</v>
      </c>
      <c r="D865" s="6">
        <v>13500</v>
      </c>
      <c r="E865" s="6">
        <v>36000</v>
      </c>
      <c r="F865" s="6">
        <v>14000</v>
      </c>
      <c r="G865" s="131" t="s">
        <v>0</v>
      </c>
    </row>
    <row r="866" spans="1:7" ht="22.5">
      <c r="A866" s="62"/>
      <c r="B866" s="26">
        <v>4330</v>
      </c>
      <c r="C866" s="75" t="s">
        <v>273</v>
      </c>
      <c r="D866" s="6">
        <v>39500</v>
      </c>
      <c r="E866" s="6">
        <v>53000</v>
      </c>
      <c r="F866" s="6">
        <v>53000</v>
      </c>
      <c r="G866" s="131"/>
    </row>
    <row r="867" spans="1:7" ht="12.75">
      <c r="A867" s="62"/>
      <c r="B867" s="26"/>
      <c r="C867" s="34" t="s">
        <v>321</v>
      </c>
      <c r="D867" s="9">
        <f>SUM(D864:D866)</f>
        <v>58000</v>
      </c>
      <c r="E867" s="9">
        <f>SUM(E864:E866)</f>
        <v>94000</v>
      </c>
      <c r="F867" s="9">
        <f>SUM(F864:F866)</f>
        <v>72000</v>
      </c>
      <c r="G867" s="131">
        <f>PRODUCT(F867/D867)</f>
        <v>1.2413793103448276</v>
      </c>
    </row>
    <row r="868" spans="1:7" ht="12.75">
      <c r="A868" s="62">
        <v>85501</v>
      </c>
      <c r="B868" s="26"/>
      <c r="C868" s="34" t="s">
        <v>362</v>
      </c>
      <c r="D868" s="9"/>
      <c r="E868" s="9"/>
      <c r="F868" s="9"/>
      <c r="G868" s="131" t="s">
        <v>0</v>
      </c>
    </row>
    <row r="869" spans="1:7" ht="12.75">
      <c r="A869" s="62"/>
      <c r="B869" s="179">
        <v>3110</v>
      </c>
      <c r="C869" s="75" t="s">
        <v>335</v>
      </c>
      <c r="D869" s="6">
        <v>3794564</v>
      </c>
      <c r="E869" s="6">
        <v>3886797</v>
      </c>
      <c r="F869" s="6">
        <v>3886797</v>
      </c>
      <c r="G869" s="131">
        <f>PRODUCT(F869/D869)</f>
        <v>1.0243066133553156</v>
      </c>
    </row>
    <row r="870" spans="1:7" ht="12.75">
      <c r="A870" s="46"/>
      <c r="B870" s="26">
        <v>4010</v>
      </c>
      <c r="C870" s="75" t="s">
        <v>21</v>
      </c>
      <c r="D870" s="6">
        <v>51680</v>
      </c>
      <c r="E870" s="6">
        <v>51305</v>
      </c>
      <c r="F870" s="6">
        <v>51305</v>
      </c>
      <c r="G870" s="131"/>
    </row>
    <row r="871" spans="1:7" ht="12.75">
      <c r="A871" s="46"/>
      <c r="B871" s="26">
        <v>4300</v>
      </c>
      <c r="C871" s="75" t="s">
        <v>15</v>
      </c>
      <c r="D871" s="6">
        <v>10378</v>
      </c>
      <c r="E871" s="6">
        <v>6996</v>
      </c>
      <c r="F871" s="6">
        <v>6996</v>
      </c>
      <c r="G871" s="131"/>
    </row>
    <row r="872" spans="1:7" ht="12.75">
      <c r="A872" s="62"/>
      <c r="B872" s="26"/>
      <c r="C872" s="34" t="s">
        <v>29</v>
      </c>
      <c r="D872" s="9">
        <f>SUM(D869:D871)</f>
        <v>3856622</v>
      </c>
      <c r="E872" s="9">
        <f>SUM(E869:E871)</f>
        <v>3945098</v>
      </c>
      <c r="F872" s="9">
        <f>SUM(F869:F871)</f>
        <v>3945098</v>
      </c>
      <c r="G872" s="131">
        <f>PRODUCT(F872/D872)</f>
        <v>1.022941320150121</v>
      </c>
    </row>
    <row r="873" spans="1:7" ht="33.75">
      <c r="A873" s="91">
        <v>85502</v>
      </c>
      <c r="B873" s="77"/>
      <c r="C873" s="183" t="s">
        <v>178</v>
      </c>
      <c r="D873" s="74"/>
      <c r="E873" s="74"/>
      <c r="F873" s="74"/>
      <c r="G873" s="131" t="s">
        <v>0</v>
      </c>
    </row>
    <row r="874" spans="1:7" ht="12.75">
      <c r="A874" s="89"/>
      <c r="B874" s="77">
        <v>3110</v>
      </c>
      <c r="C874" s="75" t="s">
        <v>335</v>
      </c>
      <c r="D874" s="74">
        <v>1301852</v>
      </c>
      <c r="E874" s="74">
        <v>1394537</v>
      </c>
      <c r="F874" s="74">
        <v>1394537</v>
      </c>
      <c r="G874" s="131">
        <f>PRODUCT(F874/D874)</f>
        <v>1.071194728740287</v>
      </c>
    </row>
    <row r="875" spans="1:7" ht="12.75">
      <c r="A875" s="46"/>
      <c r="B875" s="26">
        <v>4010</v>
      </c>
      <c r="C875" s="75" t="s">
        <v>21</v>
      </c>
      <c r="D875" s="74">
        <v>38550</v>
      </c>
      <c r="E875" s="74">
        <v>36287</v>
      </c>
      <c r="F875" s="74">
        <v>36287</v>
      </c>
      <c r="G875" s="131"/>
    </row>
    <row r="876" spans="1:7" ht="12.75">
      <c r="A876" s="46"/>
      <c r="B876" s="26">
        <v>4110</v>
      </c>
      <c r="C876" s="75" t="s">
        <v>40</v>
      </c>
      <c r="D876" s="74">
        <v>54187</v>
      </c>
      <c r="E876" s="74">
        <v>61393</v>
      </c>
      <c r="F876" s="74">
        <v>61393</v>
      </c>
      <c r="G876" s="131"/>
    </row>
    <row r="877" spans="1:7" ht="12.75">
      <c r="A877" s="46"/>
      <c r="B877" s="26">
        <v>4210</v>
      </c>
      <c r="C877" s="75" t="s">
        <v>12</v>
      </c>
      <c r="D877" s="74">
        <v>540</v>
      </c>
      <c r="E877" s="74">
        <v>1000</v>
      </c>
      <c r="F877" s="74">
        <v>1000</v>
      </c>
      <c r="G877" s="131"/>
    </row>
    <row r="878" spans="1:7" ht="12.75">
      <c r="A878" s="46"/>
      <c r="B878" s="26">
        <v>2950</v>
      </c>
      <c r="C878" s="75" t="s">
        <v>381</v>
      </c>
      <c r="D878" s="74">
        <v>2000</v>
      </c>
      <c r="E878" s="74">
        <v>2000</v>
      </c>
      <c r="F878" s="74">
        <v>2000</v>
      </c>
      <c r="G878" s="131"/>
    </row>
    <row r="879" spans="1:7" ht="12.75">
      <c r="A879" s="89"/>
      <c r="B879" s="77"/>
      <c r="C879" s="92" t="s">
        <v>5</v>
      </c>
      <c r="D879" s="93">
        <f>SUM(D874:D878)</f>
        <v>1397129</v>
      </c>
      <c r="E879" s="93">
        <f>SUM(E874:E878)</f>
        <v>1495217</v>
      </c>
      <c r="F879" s="93">
        <f>SUM(F874:F878)</f>
        <v>1495217</v>
      </c>
      <c r="G879" s="131">
        <f>PRODUCT(F879/D879)</f>
        <v>1.070206831294748</v>
      </c>
    </row>
    <row r="880" spans="1:7" ht="12.75">
      <c r="A880" s="62">
        <v>85503</v>
      </c>
      <c r="B880" s="77"/>
      <c r="C880" s="92" t="s">
        <v>251</v>
      </c>
      <c r="D880" s="93"/>
      <c r="E880" s="93"/>
      <c r="F880" s="93"/>
      <c r="G880" s="131"/>
    </row>
    <row r="881" spans="1:7" ht="12.75">
      <c r="A881" s="89"/>
      <c r="B881" s="77">
        <v>4010</v>
      </c>
      <c r="C881" s="161" t="s">
        <v>21</v>
      </c>
      <c r="D881" s="6">
        <v>199.05</v>
      </c>
      <c r="E881" s="6"/>
      <c r="F881" s="6">
        <v>0</v>
      </c>
      <c r="G881" s="131"/>
    </row>
    <row r="882" spans="1:7" ht="12.75">
      <c r="A882" s="89"/>
      <c r="B882" s="77">
        <v>4110</v>
      </c>
      <c r="C882" s="161" t="s">
        <v>40</v>
      </c>
      <c r="D882" s="6">
        <v>34.09</v>
      </c>
      <c r="E882" s="6"/>
      <c r="F882" s="6">
        <v>0</v>
      </c>
      <c r="G882" s="131"/>
    </row>
    <row r="883" spans="1:7" ht="12.75">
      <c r="A883" s="89"/>
      <c r="B883" s="77">
        <v>4120</v>
      </c>
      <c r="C883" s="161" t="s">
        <v>41</v>
      </c>
      <c r="D883" s="6">
        <v>4.86</v>
      </c>
      <c r="E883" s="6"/>
      <c r="F883" s="6">
        <v>0</v>
      </c>
      <c r="G883" s="131"/>
    </row>
    <row r="884" spans="1:7" ht="12.75">
      <c r="A884" s="89"/>
      <c r="B884" s="77"/>
      <c r="C884" s="92" t="s">
        <v>5</v>
      </c>
      <c r="D884" s="93">
        <f>SUM(D881:D883)</f>
        <v>238.00000000000003</v>
      </c>
      <c r="E884" s="93">
        <f>SUM(E881:E883)</f>
        <v>0</v>
      </c>
      <c r="F884" s="93">
        <f>SUM(F881:F883)</f>
        <v>0</v>
      </c>
      <c r="G884" s="131">
        <f>PRODUCT(F884/D884)</f>
        <v>0</v>
      </c>
    </row>
    <row r="885" spans="1:7" ht="15.75">
      <c r="A885" s="62">
        <v>85505</v>
      </c>
      <c r="B885" s="26"/>
      <c r="C885" s="106" t="s">
        <v>323</v>
      </c>
      <c r="D885" s="71"/>
      <c r="E885" s="71"/>
      <c r="F885" s="71"/>
      <c r="G885" s="131" t="s">
        <v>0</v>
      </c>
    </row>
    <row r="886" spans="1:7" ht="33.75">
      <c r="A886" s="62"/>
      <c r="B886" s="26">
        <v>2830</v>
      </c>
      <c r="C886" s="75" t="s">
        <v>210</v>
      </c>
      <c r="D886" s="6">
        <v>168121</v>
      </c>
      <c r="E886" s="6">
        <v>180000</v>
      </c>
      <c r="F886" s="6">
        <v>168120</v>
      </c>
      <c r="G886" s="131" t="s">
        <v>0</v>
      </c>
    </row>
    <row r="887" spans="1:7" ht="12.75">
      <c r="A887" s="62"/>
      <c r="B887" s="26"/>
      <c r="C887" s="34" t="s">
        <v>5</v>
      </c>
      <c r="D887" s="9">
        <f>SUM(D886:D886)</f>
        <v>168121</v>
      </c>
      <c r="E887" s="9">
        <f>SUM(E886:E886)</f>
        <v>180000</v>
      </c>
      <c r="F887" s="9">
        <f>SUM(F886:F886)</f>
        <v>168120</v>
      </c>
      <c r="G887" s="131">
        <f>PRODUCT(F887/D887)</f>
        <v>0.9999940519030937</v>
      </c>
    </row>
    <row r="888" spans="1:7" ht="12.75">
      <c r="A888" s="46"/>
      <c r="B888" s="26" t="s">
        <v>0</v>
      </c>
      <c r="C888" s="34" t="s">
        <v>322</v>
      </c>
      <c r="D888" s="9">
        <f>SUM(D887,D867,D879,D872,D884)</f>
        <v>5480110</v>
      </c>
      <c r="E888" s="9">
        <f>SUM(E887,E867,E879,E872,E884)</f>
        <v>5714315</v>
      </c>
      <c r="F888" s="9">
        <f>SUM(F887,F867,F879,F872,F884)</f>
        <v>5680435</v>
      </c>
      <c r="G888" s="131">
        <f>PRODUCT(F888/D888)</f>
        <v>1.0365549231676006</v>
      </c>
    </row>
    <row r="889" spans="1:7" ht="12.75">
      <c r="A889" s="110"/>
      <c r="B889" s="111"/>
      <c r="C889" s="68"/>
      <c r="D889" s="130"/>
      <c r="E889" s="130"/>
      <c r="F889" s="130"/>
      <c r="G889" s="170"/>
    </row>
    <row r="890" spans="1:3" ht="20.25">
      <c r="A890" s="65" t="s">
        <v>74</v>
      </c>
      <c r="B890" s="111"/>
      <c r="C890" s="68"/>
    </row>
    <row r="891" spans="1:7" ht="12.75">
      <c r="A891" s="135" t="s">
        <v>124</v>
      </c>
      <c r="B891" s="135" t="s">
        <v>2</v>
      </c>
      <c r="C891" s="136" t="s">
        <v>3</v>
      </c>
      <c r="D891" s="112" t="s">
        <v>318</v>
      </c>
      <c r="E891" s="112" t="s">
        <v>388</v>
      </c>
      <c r="F891" s="112" t="s">
        <v>385</v>
      </c>
      <c r="G891" s="192" t="s">
        <v>389</v>
      </c>
    </row>
    <row r="892" spans="1:7" ht="12.75">
      <c r="A892" s="45">
        <v>1</v>
      </c>
      <c r="B892" s="22">
        <v>2</v>
      </c>
      <c r="C892" s="22">
        <v>3</v>
      </c>
      <c r="D892" s="97">
        <v>4</v>
      </c>
      <c r="E892" s="97">
        <v>5</v>
      </c>
      <c r="F892" s="97">
        <v>6</v>
      </c>
      <c r="G892" s="160">
        <v>7</v>
      </c>
    </row>
    <row r="893" spans="1:7" ht="15.75">
      <c r="A893" s="62">
        <v>90003</v>
      </c>
      <c r="B893" s="28"/>
      <c r="C893" s="106" t="s">
        <v>75</v>
      </c>
      <c r="D893" s="71"/>
      <c r="E893" s="71"/>
      <c r="F893" s="71"/>
      <c r="G893" s="131" t="s">
        <v>0</v>
      </c>
    </row>
    <row r="894" spans="1:7" ht="12.75">
      <c r="A894" s="62"/>
      <c r="B894" s="26">
        <v>4300</v>
      </c>
      <c r="C894" s="75" t="s">
        <v>64</v>
      </c>
      <c r="D894" s="71">
        <v>40000</v>
      </c>
      <c r="E894" s="71"/>
      <c r="F894" s="71">
        <v>40000</v>
      </c>
      <c r="G894" s="131" t="s">
        <v>0</v>
      </c>
    </row>
    <row r="895" spans="1:7" ht="12.75">
      <c r="A895" s="62"/>
      <c r="B895" s="26"/>
      <c r="C895" s="75" t="s">
        <v>343</v>
      </c>
      <c r="D895" s="71" t="s">
        <v>0</v>
      </c>
      <c r="E895" s="71">
        <v>30000</v>
      </c>
      <c r="F895" s="71" t="s">
        <v>0</v>
      </c>
      <c r="G895" s="131"/>
    </row>
    <row r="896" spans="1:7" ht="12.75">
      <c r="A896" s="62"/>
      <c r="B896" s="26"/>
      <c r="C896" s="75" t="s">
        <v>272</v>
      </c>
      <c r="D896" s="71" t="s">
        <v>0</v>
      </c>
      <c r="E896" s="71">
        <v>19000</v>
      </c>
      <c r="F896" s="71" t="s">
        <v>0</v>
      </c>
      <c r="G896" s="131" t="s">
        <v>0</v>
      </c>
    </row>
    <row r="897" spans="1:7" ht="12.75">
      <c r="A897" s="62"/>
      <c r="B897" s="26"/>
      <c r="C897" s="75" t="s">
        <v>475</v>
      </c>
      <c r="D897" s="71"/>
      <c r="E897" s="71">
        <v>11000</v>
      </c>
      <c r="F897" s="71" t="s">
        <v>0</v>
      </c>
      <c r="G897" s="131"/>
    </row>
    <row r="898" spans="1:7" ht="22.5">
      <c r="A898" s="62"/>
      <c r="B898" s="26"/>
      <c r="C898" s="75" t="s">
        <v>474</v>
      </c>
      <c r="D898" s="71" t="s">
        <v>0</v>
      </c>
      <c r="E898" s="71">
        <v>7500</v>
      </c>
      <c r="F898" s="71" t="s">
        <v>0</v>
      </c>
      <c r="G898" s="131"/>
    </row>
    <row r="899" spans="1:7" ht="12.75">
      <c r="A899" s="62"/>
      <c r="B899" s="26"/>
      <c r="C899" s="92" t="s">
        <v>5</v>
      </c>
      <c r="D899" s="9">
        <f>SUM(D893:D898)</f>
        <v>40000</v>
      </c>
      <c r="E899" s="9">
        <f>SUM(E893:E898)</f>
        <v>67500</v>
      </c>
      <c r="F899" s="9">
        <f>SUM(F893:F898)</f>
        <v>40000</v>
      </c>
      <c r="G899" s="131">
        <f>PRODUCT(F899/D899)</f>
        <v>1</v>
      </c>
    </row>
    <row r="900" spans="1:7" ht="15.75">
      <c r="A900" s="62">
        <v>90002</v>
      </c>
      <c r="B900" s="26"/>
      <c r="C900" s="106" t="s">
        <v>110</v>
      </c>
      <c r="D900" s="9"/>
      <c r="E900" s="9"/>
      <c r="F900" s="9"/>
      <c r="G900" s="131" t="s">
        <v>0</v>
      </c>
    </row>
    <row r="901" spans="1:7" ht="12.75">
      <c r="A901" s="62"/>
      <c r="B901" s="26">
        <v>3030</v>
      </c>
      <c r="C901" s="31" t="s">
        <v>20</v>
      </c>
      <c r="D901" s="6">
        <v>20000</v>
      </c>
      <c r="E901" s="6">
        <v>20000</v>
      </c>
      <c r="F901" s="6">
        <v>20000</v>
      </c>
      <c r="G901" s="131" t="s">
        <v>0</v>
      </c>
    </row>
    <row r="902" spans="1:7" ht="12.75">
      <c r="A902" s="62"/>
      <c r="B902" s="26">
        <v>4010</v>
      </c>
      <c r="C902" s="31" t="s">
        <v>21</v>
      </c>
      <c r="D902" s="6">
        <v>45288</v>
      </c>
      <c r="E902" s="6">
        <v>45696</v>
      </c>
      <c r="F902" s="6">
        <v>45696</v>
      </c>
      <c r="G902" s="131"/>
    </row>
    <row r="903" spans="1:7" ht="12.75">
      <c r="A903" s="62"/>
      <c r="B903" s="26">
        <v>4040</v>
      </c>
      <c r="C903" s="31" t="s">
        <v>38</v>
      </c>
      <c r="D903" s="6"/>
      <c r="E903" s="6">
        <v>3884</v>
      </c>
      <c r="F903" s="6">
        <v>3884</v>
      </c>
      <c r="G903" s="131"/>
    </row>
    <row r="904" spans="1:7" ht="12.75">
      <c r="A904" s="62"/>
      <c r="B904" s="26">
        <v>4110</v>
      </c>
      <c r="C904" s="31" t="s">
        <v>40</v>
      </c>
      <c r="D904" s="6">
        <v>7745</v>
      </c>
      <c r="E904" s="6">
        <v>8478</v>
      </c>
      <c r="F904" s="6">
        <v>8478</v>
      </c>
      <c r="G904" s="131"/>
    </row>
    <row r="905" spans="1:7" ht="12.75">
      <c r="A905" s="62"/>
      <c r="B905" s="26">
        <v>4120</v>
      </c>
      <c r="C905" s="31" t="s">
        <v>101</v>
      </c>
      <c r="D905" s="6">
        <v>1110</v>
      </c>
      <c r="E905" s="6">
        <v>1214</v>
      </c>
      <c r="F905" s="6">
        <v>1214</v>
      </c>
      <c r="G905" s="131"/>
    </row>
    <row r="906" spans="1:7" ht="12.75">
      <c r="A906" s="62"/>
      <c r="B906" s="26">
        <v>4300</v>
      </c>
      <c r="C906" s="75" t="s">
        <v>15</v>
      </c>
      <c r="D906" s="71">
        <v>647371</v>
      </c>
      <c r="E906" s="71">
        <v>824451</v>
      </c>
      <c r="F906" s="71">
        <v>824451</v>
      </c>
      <c r="G906" s="131" t="s">
        <v>0</v>
      </c>
    </row>
    <row r="907" spans="1:7" ht="12.75">
      <c r="A907" s="62"/>
      <c r="B907" s="26"/>
      <c r="C907" s="34" t="s">
        <v>5</v>
      </c>
      <c r="D907" s="9">
        <f>SUM(D901:D906)</f>
        <v>721514</v>
      </c>
      <c r="E907" s="9">
        <f>SUM(E901:E906)</f>
        <v>903723</v>
      </c>
      <c r="F907" s="9">
        <f>SUM(F901:F906)</f>
        <v>903723</v>
      </c>
      <c r="G907" s="131">
        <f>PRODUCT(F907/D907)</f>
        <v>1.2525370263085678</v>
      </c>
    </row>
    <row r="908" spans="1:7" ht="15.75">
      <c r="A908" s="62">
        <v>90013</v>
      </c>
      <c r="B908" s="28"/>
      <c r="C908" s="106" t="s">
        <v>76</v>
      </c>
      <c r="D908" s="71"/>
      <c r="E908" s="71"/>
      <c r="F908" s="71"/>
      <c r="G908" s="131" t="s">
        <v>0</v>
      </c>
    </row>
    <row r="909" spans="1:7" ht="12.75">
      <c r="A909" s="62"/>
      <c r="B909" s="26">
        <v>4300</v>
      </c>
      <c r="C909" s="75" t="s">
        <v>64</v>
      </c>
      <c r="D909" s="71">
        <v>35000</v>
      </c>
      <c r="E909" s="71">
        <v>40000</v>
      </c>
      <c r="F909" s="71">
        <v>35000</v>
      </c>
      <c r="G909" s="131" t="s">
        <v>0</v>
      </c>
    </row>
    <row r="910" spans="1:7" ht="12.75">
      <c r="A910" s="62"/>
      <c r="B910" s="26"/>
      <c r="C910" s="34" t="s">
        <v>5</v>
      </c>
      <c r="D910" s="9">
        <f>SUM(D909)</f>
        <v>35000</v>
      </c>
      <c r="E910" s="9">
        <f>SUM(E909)</f>
        <v>40000</v>
      </c>
      <c r="F910" s="9">
        <f>SUM(F909)</f>
        <v>35000</v>
      </c>
      <c r="G910" s="131">
        <f>PRODUCT(F910/D910)</f>
        <v>1</v>
      </c>
    </row>
    <row r="911" spans="1:7" ht="12.75">
      <c r="A911" s="62"/>
      <c r="B911" s="26"/>
      <c r="C911" s="34"/>
      <c r="D911" s="9"/>
      <c r="E911" s="9"/>
      <c r="F911" s="9"/>
      <c r="G911" s="131"/>
    </row>
    <row r="912" spans="1:7" ht="12.75">
      <c r="A912" s="62">
        <v>90095</v>
      </c>
      <c r="B912" s="26"/>
      <c r="C912" s="38" t="s">
        <v>250</v>
      </c>
      <c r="D912" s="6"/>
      <c r="E912" s="6"/>
      <c r="F912" s="6"/>
      <c r="G912" s="131" t="s">
        <v>0</v>
      </c>
    </row>
    <row r="913" spans="1:7" ht="12.75">
      <c r="A913" s="62"/>
      <c r="B913" s="26">
        <v>4210</v>
      </c>
      <c r="C913" s="31" t="s">
        <v>12</v>
      </c>
      <c r="D913" s="6"/>
      <c r="E913" s="6"/>
      <c r="F913" s="6"/>
      <c r="G913" s="131"/>
    </row>
    <row r="914" spans="1:7" ht="12.75">
      <c r="A914" s="62"/>
      <c r="B914" s="26"/>
      <c r="C914" s="31" t="s">
        <v>360</v>
      </c>
      <c r="D914" s="6">
        <v>2000</v>
      </c>
      <c r="E914" s="6">
        <v>2000</v>
      </c>
      <c r="F914" s="6">
        <v>2000</v>
      </c>
      <c r="G914" s="131"/>
    </row>
    <row r="915" spans="1:7" ht="12.75">
      <c r="A915" s="62"/>
      <c r="B915" s="26">
        <v>4300</v>
      </c>
      <c r="C915" s="75" t="s">
        <v>15</v>
      </c>
      <c r="D915" s="6"/>
      <c r="E915" s="6"/>
      <c r="F915" s="6"/>
      <c r="G915" s="131" t="s">
        <v>0</v>
      </c>
    </row>
    <row r="916" spans="1:7" ht="12.75">
      <c r="A916" s="62"/>
      <c r="B916" s="26"/>
      <c r="C916" s="75" t="s">
        <v>334</v>
      </c>
      <c r="D916" s="6">
        <v>6000</v>
      </c>
      <c r="E916" s="6">
        <v>3700</v>
      </c>
      <c r="F916" s="6">
        <v>3700</v>
      </c>
      <c r="G916" s="131"/>
    </row>
    <row r="917" spans="1:7" ht="12.75">
      <c r="A917" s="62"/>
      <c r="B917" s="26"/>
      <c r="C917" s="75" t="s">
        <v>253</v>
      </c>
      <c r="D917" s="6">
        <v>10000</v>
      </c>
      <c r="E917" s="6">
        <v>15000</v>
      </c>
      <c r="F917" s="6">
        <v>10000</v>
      </c>
      <c r="G917" s="131" t="s">
        <v>0</v>
      </c>
    </row>
    <row r="918" spans="1:7" ht="12.75">
      <c r="A918" s="62"/>
      <c r="B918" s="26"/>
      <c r="C918" s="75" t="s">
        <v>350</v>
      </c>
      <c r="D918" s="6">
        <v>3000</v>
      </c>
      <c r="E918" s="6"/>
      <c r="F918" s="6"/>
      <c r="G918" s="131"/>
    </row>
    <row r="919" spans="1:7" ht="12.75">
      <c r="A919" s="62"/>
      <c r="B919" s="26">
        <v>6050</v>
      </c>
      <c r="C919" s="75" t="s">
        <v>298</v>
      </c>
      <c r="D919" s="6"/>
      <c r="E919" s="6"/>
      <c r="F919" s="6"/>
      <c r="G919" s="131"/>
    </row>
    <row r="920" spans="1:7" ht="12.75">
      <c r="A920" s="62"/>
      <c r="B920" s="26"/>
      <c r="C920" s="75" t="s">
        <v>484</v>
      </c>
      <c r="D920" s="6"/>
      <c r="E920" s="6">
        <v>200000</v>
      </c>
      <c r="F920" s="6">
        <v>200000</v>
      </c>
      <c r="G920" s="131"/>
    </row>
    <row r="921" spans="1:7" ht="12.75">
      <c r="A921" s="62"/>
      <c r="B921" s="26"/>
      <c r="C921" s="38" t="s">
        <v>5</v>
      </c>
      <c r="D921" s="9">
        <f>SUM(D912:D920)</f>
        <v>21000</v>
      </c>
      <c r="E921" s="9">
        <f>SUM(E912:E920)</f>
        <v>220700</v>
      </c>
      <c r="F921" s="9">
        <f>SUM(F912:F920)</f>
        <v>215700</v>
      </c>
      <c r="G921" s="131" t="s">
        <v>0</v>
      </c>
    </row>
    <row r="922" spans="1:7" ht="12.75">
      <c r="A922" s="62"/>
      <c r="B922" s="26"/>
      <c r="C922" s="75"/>
      <c r="D922" s="9"/>
      <c r="E922" s="9"/>
      <c r="F922" s="9"/>
      <c r="G922" s="131"/>
    </row>
    <row r="923" spans="1:7" ht="12.75">
      <c r="A923" s="62"/>
      <c r="B923" s="26"/>
      <c r="C923" s="75"/>
      <c r="D923" s="9"/>
      <c r="E923" s="9"/>
      <c r="F923" s="9"/>
      <c r="G923" s="131"/>
    </row>
    <row r="924" spans="1:7" ht="15.75">
      <c r="A924" s="62">
        <v>90015</v>
      </c>
      <c r="B924" s="28"/>
      <c r="C924" s="106" t="s">
        <v>77</v>
      </c>
      <c r="D924" s="71"/>
      <c r="E924" s="71"/>
      <c r="F924" s="71"/>
      <c r="G924" s="131" t="s">
        <v>0</v>
      </c>
    </row>
    <row r="925" spans="1:7" ht="12.75">
      <c r="A925" s="62"/>
      <c r="B925" s="26">
        <v>4260</v>
      </c>
      <c r="C925" s="75" t="s">
        <v>13</v>
      </c>
      <c r="D925" s="71">
        <v>170000</v>
      </c>
      <c r="E925" s="71">
        <v>190000</v>
      </c>
      <c r="F925" s="71">
        <v>180000</v>
      </c>
      <c r="G925" s="131" t="s">
        <v>0</v>
      </c>
    </row>
    <row r="926" spans="1:7" ht="12.75">
      <c r="A926" s="62"/>
      <c r="B926" s="26">
        <v>4300</v>
      </c>
      <c r="C926" s="75" t="s">
        <v>15</v>
      </c>
      <c r="D926" s="71">
        <v>130850</v>
      </c>
      <c r="E926" s="71"/>
      <c r="F926" s="71"/>
      <c r="G926" s="131" t="s">
        <v>0</v>
      </c>
    </row>
    <row r="927" spans="1:7" ht="12.75">
      <c r="A927" s="62"/>
      <c r="B927" s="26"/>
      <c r="C927" s="75" t="s">
        <v>305</v>
      </c>
      <c r="D927" s="71" t="s">
        <v>0</v>
      </c>
      <c r="E927" s="71"/>
      <c r="F927" s="71"/>
      <c r="G927" s="131" t="s">
        <v>0</v>
      </c>
    </row>
    <row r="928" spans="1:7" ht="12.75">
      <c r="A928" s="62"/>
      <c r="B928" s="26"/>
      <c r="C928" s="75" t="s">
        <v>227</v>
      </c>
      <c r="D928" s="71" t="s">
        <v>0</v>
      </c>
      <c r="E928" s="71">
        <v>117500</v>
      </c>
      <c r="F928" s="71">
        <v>117500</v>
      </c>
      <c r="G928" s="131" t="s">
        <v>0</v>
      </c>
    </row>
    <row r="929" spans="1:7" ht="22.5">
      <c r="A929" s="62"/>
      <c r="B929" s="26"/>
      <c r="C929" s="75" t="s">
        <v>344</v>
      </c>
      <c r="D929" s="71" t="s">
        <v>0</v>
      </c>
      <c r="E929" s="71">
        <v>17000</v>
      </c>
      <c r="F929" s="71">
        <v>17000</v>
      </c>
      <c r="G929" s="131"/>
    </row>
    <row r="930" spans="1:7" ht="22.5">
      <c r="A930" s="62"/>
      <c r="B930" s="26">
        <v>4700</v>
      </c>
      <c r="C930" s="75" t="s">
        <v>143</v>
      </c>
      <c r="D930" s="71">
        <v>1150</v>
      </c>
      <c r="E930" s="71">
        <v>2000</v>
      </c>
      <c r="F930" s="71">
        <v>2000</v>
      </c>
      <c r="G930" s="131"/>
    </row>
    <row r="931" spans="1:7" ht="12.75">
      <c r="A931" s="62"/>
      <c r="B931" s="26">
        <v>6050</v>
      </c>
      <c r="C931" s="75" t="s">
        <v>298</v>
      </c>
      <c r="D931" s="71">
        <v>60000</v>
      </c>
      <c r="E931" s="71"/>
      <c r="F931" s="71"/>
      <c r="G931" s="131"/>
    </row>
    <row r="932" spans="1:7" ht="12.75">
      <c r="A932" s="62"/>
      <c r="B932" s="26"/>
      <c r="C932" s="75" t="s">
        <v>476</v>
      </c>
      <c r="D932" s="71" t="s">
        <v>0</v>
      </c>
      <c r="E932" s="71">
        <v>50000</v>
      </c>
      <c r="F932" s="71" t="s">
        <v>0</v>
      </c>
      <c r="G932" s="131"/>
    </row>
    <row r="933" spans="1:7" ht="12.75">
      <c r="A933" s="62"/>
      <c r="B933" s="26"/>
      <c r="C933" s="75" t="s">
        <v>477</v>
      </c>
      <c r="D933" s="71"/>
      <c r="E933" s="71">
        <v>10000</v>
      </c>
      <c r="F933" s="71" t="s">
        <v>0</v>
      </c>
      <c r="G933" s="131"/>
    </row>
    <row r="934" spans="1:7" ht="12.75">
      <c r="A934" s="44"/>
      <c r="B934" s="32"/>
      <c r="C934" s="35" t="s">
        <v>5</v>
      </c>
      <c r="D934" s="9">
        <f>SUM(D925:D933)</f>
        <v>362000</v>
      </c>
      <c r="E934" s="9">
        <f>SUM(E925:E933)</f>
        <v>386500</v>
      </c>
      <c r="F934" s="9">
        <f>SUM(F925:F933)</f>
        <v>316500</v>
      </c>
      <c r="G934" s="131">
        <f>PRODUCT(F934/D934)</f>
        <v>0.8743093922651933</v>
      </c>
    </row>
    <row r="935" spans="1:7" ht="12.75">
      <c r="A935" s="110" t="s">
        <v>0</v>
      </c>
      <c r="B935" s="111" t="s">
        <v>0</v>
      </c>
      <c r="C935" s="68" t="s">
        <v>133</v>
      </c>
      <c r="D935" s="9">
        <f>SUM(D934,D910,D907,D899,D921)</f>
        <v>1179514</v>
      </c>
      <c r="E935" s="9">
        <f>SUM(E934,E910,E907,E899,E921)</f>
        <v>1618423</v>
      </c>
      <c r="F935" s="9">
        <f>SUM(F934,F910,F907,F899,F921)</f>
        <v>1510923</v>
      </c>
      <c r="G935" s="131">
        <f>PRODUCT(F935/D935)</f>
        <v>1.2809708066203538</v>
      </c>
    </row>
    <row r="936" spans="1:7" ht="12.75">
      <c r="A936" s="110"/>
      <c r="B936" s="111"/>
      <c r="C936" s="68"/>
      <c r="D936" s="130"/>
      <c r="E936" s="130"/>
      <c r="F936" s="130"/>
      <c r="G936" s="170"/>
    </row>
    <row r="937" spans="1:2" ht="18">
      <c r="A937" s="2" t="s">
        <v>78</v>
      </c>
      <c r="B937" s="20"/>
    </row>
    <row r="938" ht="12.75">
      <c r="B938" s="20"/>
    </row>
    <row r="939" spans="1:7" ht="12.75">
      <c r="A939" s="135" t="s">
        <v>124</v>
      </c>
      <c r="B939" s="135" t="s">
        <v>2</v>
      </c>
      <c r="C939" s="136" t="s">
        <v>3</v>
      </c>
      <c r="D939" s="112" t="s">
        <v>318</v>
      </c>
      <c r="E939" s="112" t="s">
        <v>388</v>
      </c>
      <c r="F939" s="112" t="s">
        <v>385</v>
      </c>
      <c r="G939" s="192" t="s">
        <v>389</v>
      </c>
    </row>
    <row r="940" spans="1:7" ht="12.75">
      <c r="A940" s="45">
        <v>1</v>
      </c>
      <c r="B940" s="22">
        <v>2</v>
      </c>
      <c r="C940" s="22">
        <v>3</v>
      </c>
      <c r="D940" s="97">
        <v>4</v>
      </c>
      <c r="E940" s="97">
        <v>5</v>
      </c>
      <c r="F940" s="97">
        <v>6</v>
      </c>
      <c r="G940" s="160">
        <v>7</v>
      </c>
    </row>
    <row r="941" spans="1:7" ht="15.75">
      <c r="A941" s="62">
        <v>92109</v>
      </c>
      <c r="B941" s="28"/>
      <c r="C941" s="106" t="s">
        <v>154</v>
      </c>
      <c r="D941" s="105"/>
      <c r="E941" s="105"/>
      <c r="F941" s="105"/>
      <c r="G941" s="131" t="s">
        <v>0</v>
      </c>
    </row>
    <row r="942" spans="1:7" ht="22.5">
      <c r="A942" s="62"/>
      <c r="B942" s="26">
        <v>2480</v>
      </c>
      <c r="C942" s="75" t="s">
        <v>127</v>
      </c>
      <c r="D942" s="74">
        <v>600000</v>
      </c>
      <c r="E942" s="74">
        <v>754000</v>
      </c>
      <c r="F942" s="74">
        <v>600000</v>
      </c>
      <c r="G942" s="131" t="s">
        <v>0</v>
      </c>
    </row>
    <row r="943" spans="1:7" ht="12.75">
      <c r="A943" s="62"/>
      <c r="B943" s="26">
        <v>6057</v>
      </c>
      <c r="C943" s="75" t="s">
        <v>246</v>
      </c>
      <c r="D943" s="74">
        <v>6000</v>
      </c>
      <c r="E943" s="74">
        <v>944232</v>
      </c>
      <c r="F943" s="74">
        <v>944232</v>
      </c>
      <c r="G943" s="131"/>
    </row>
    <row r="944" spans="1:7" ht="12.75">
      <c r="A944" s="62"/>
      <c r="B944" s="26">
        <v>6059</v>
      </c>
      <c r="C944" s="75" t="s">
        <v>246</v>
      </c>
      <c r="D944" s="74">
        <v>37530</v>
      </c>
      <c r="E944" s="74">
        <v>605221</v>
      </c>
      <c r="F944" s="74">
        <v>605221</v>
      </c>
      <c r="G944" s="131"/>
    </row>
    <row r="945" spans="1:7" ht="12.75">
      <c r="A945" s="62"/>
      <c r="B945" s="26"/>
      <c r="C945" s="34" t="s">
        <v>128</v>
      </c>
      <c r="D945" s="93">
        <f>SUM(D942:D944)</f>
        <v>643530</v>
      </c>
      <c r="E945" s="93">
        <f>SUM(E942:E944)</f>
        <v>2303453</v>
      </c>
      <c r="F945" s="93">
        <f>SUM(F942:F944)</f>
        <v>2149453</v>
      </c>
      <c r="G945" s="131">
        <f>PRODUCT(F945/D945)</f>
        <v>3.3400975867480924</v>
      </c>
    </row>
    <row r="946" spans="1:7" ht="12.75">
      <c r="A946" s="62">
        <v>92195</v>
      </c>
      <c r="B946" s="26"/>
      <c r="C946" s="34" t="s">
        <v>8</v>
      </c>
      <c r="D946" s="93"/>
      <c r="E946" s="93"/>
      <c r="F946" s="93"/>
      <c r="G946" s="131"/>
    </row>
    <row r="947" spans="1:7" ht="12.75">
      <c r="A947" s="62"/>
      <c r="B947" s="26">
        <v>4300</v>
      </c>
      <c r="C947" s="75" t="s">
        <v>15</v>
      </c>
      <c r="D947" s="6">
        <v>30000</v>
      </c>
      <c r="E947" s="6">
        <v>30000</v>
      </c>
      <c r="F947" s="6">
        <v>30000</v>
      </c>
      <c r="G947" s="131"/>
    </row>
    <row r="948" spans="1:7" ht="12.75">
      <c r="A948" s="62"/>
      <c r="B948" s="26"/>
      <c r="C948" s="75" t="s">
        <v>348</v>
      </c>
      <c r="D948" s="6">
        <v>8000</v>
      </c>
      <c r="E948" s="6">
        <v>10000</v>
      </c>
      <c r="F948" s="6">
        <v>8000</v>
      </c>
      <c r="G948" s="131"/>
    </row>
    <row r="949" spans="1:7" ht="12.75">
      <c r="A949" s="62"/>
      <c r="B949" s="26"/>
      <c r="C949" s="75" t="s">
        <v>520</v>
      </c>
      <c r="D949" s="6"/>
      <c r="E949" s="6">
        <v>15000</v>
      </c>
      <c r="F949" s="6"/>
      <c r="G949" s="131"/>
    </row>
    <row r="950" spans="1:7" ht="12.75">
      <c r="A950" s="62"/>
      <c r="B950" s="26"/>
      <c r="C950" s="75" t="s">
        <v>518</v>
      </c>
      <c r="D950" s="6">
        <v>10000</v>
      </c>
      <c r="E950" s="6">
        <v>5000</v>
      </c>
      <c r="F950" s="6">
        <v>0</v>
      </c>
      <c r="G950" s="131"/>
    </row>
    <row r="951" spans="1:7" ht="12.75">
      <c r="A951" s="62"/>
      <c r="B951" s="26"/>
      <c r="C951" s="34" t="s">
        <v>5</v>
      </c>
      <c r="D951" s="93">
        <f>SUM(D947:D950)</f>
        <v>48000</v>
      </c>
      <c r="E951" s="93">
        <f>SUM(E947:E950)</f>
        <v>60000</v>
      </c>
      <c r="F951" s="93">
        <f>SUM(F947:F950)</f>
        <v>38000</v>
      </c>
      <c r="G951" s="131">
        <f>PRODUCT(F951/D951)</f>
        <v>0.7916666666666666</v>
      </c>
    </row>
    <row r="952" spans="1:7" ht="15.75">
      <c r="A952" s="62">
        <v>92116</v>
      </c>
      <c r="B952" s="26"/>
      <c r="C952" s="106" t="s">
        <v>79</v>
      </c>
      <c r="D952" s="105"/>
      <c r="E952" s="105"/>
      <c r="F952" s="105"/>
      <c r="G952" s="131" t="s">
        <v>0</v>
      </c>
    </row>
    <row r="953" spans="1:7" ht="25.5">
      <c r="A953" s="62"/>
      <c r="B953" s="26">
        <v>2480</v>
      </c>
      <c r="C953" s="77" t="s">
        <v>129</v>
      </c>
      <c r="D953" s="6">
        <v>200000</v>
      </c>
      <c r="E953" s="6">
        <v>280000</v>
      </c>
      <c r="F953" s="6">
        <v>230000</v>
      </c>
      <c r="G953" s="131" t="s">
        <v>0</v>
      </c>
    </row>
    <row r="954" spans="1:7" ht="13.5" thickBot="1">
      <c r="A954" s="176"/>
      <c r="B954" s="175"/>
      <c r="C954" s="177" t="s">
        <v>104</v>
      </c>
      <c r="D954" s="93">
        <f>SUM(D953:D953)</f>
        <v>200000</v>
      </c>
      <c r="E954" s="93">
        <f>SUM(E953:E953)</f>
        <v>280000</v>
      </c>
      <c r="F954" s="93">
        <f>SUM(F953:F953)</f>
        <v>230000</v>
      </c>
      <c r="G954" s="131">
        <f>PRODUCT(F954/D954)</f>
        <v>1.15</v>
      </c>
    </row>
    <row r="955" spans="2:7" ht="12.75">
      <c r="B955" s="20"/>
      <c r="C955" s="17" t="s">
        <v>132</v>
      </c>
      <c r="D955" s="84">
        <f>SUM(D945,D954,D951)</f>
        <v>891530</v>
      </c>
      <c r="E955" s="84">
        <f>SUM(E945,E954,E951)</f>
        <v>2643453</v>
      </c>
      <c r="F955" s="84">
        <f>SUM(F945,F954,F951)</f>
        <v>2417453</v>
      </c>
      <c r="G955" s="131">
        <f>PRODUCT(F955/D955)</f>
        <v>2.7115778493152223</v>
      </c>
    </row>
    <row r="956" spans="2:7" ht="12.75">
      <c r="B956" s="20"/>
      <c r="C956" s="17"/>
      <c r="D956" s="86"/>
      <c r="E956" s="86"/>
      <c r="F956" s="86"/>
      <c r="G956" s="170"/>
    </row>
    <row r="957" spans="1:2" ht="18">
      <c r="A957" s="2" t="s">
        <v>225</v>
      </c>
      <c r="B957" s="20"/>
    </row>
    <row r="958" ht="12.75">
      <c r="B958" s="20"/>
    </row>
    <row r="959" spans="1:7" ht="12.75">
      <c r="A959" s="135" t="s">
        <v>124</v>
      </c>
      <c r="B959" s="135" t="s">
        <v>2</v>
      </c>
      <c r="C959" s="136" t="s">
        <v>3</v>
      </c>
      <c r="D959" s="112" t="s">
        <v>318</v>
      </c>
      <c r="E959" s="112" t="s">
        <v>388</v>
      </c>
      <c r="F959" s="112" t="s">
        <v>385</v>
      </c>
      <c r="G959" s="192" t="s">
        <v>389</v>
      </c>
    </row>
    <row r="960" spans="1:7" ht="12.75">
      <c r="A960" s="45">
        <v>1</v>
      </c>
      <c r="B960" s="22">
        <v>2</v>
      </c>
      <c r="C960" s="22">
        <v>3</v>
      </c>
      <c r="D960" s="97">
        <v>4</v>
      </c>
      <c r="E960" s="97">
        <v>5</v>
      </c>
      <c r="F960" s="97">
        <v>6</v>
      </c>
      <c r="G960" s="160">
        <v>7</v>
      </c>
    </row>
    <row r="961" spans="1:7" ht="15.75">
      <c r="A961" s="69">
        <v>92605</v>
      </c>
      <c r="B961" s="26" t="s">
        <v>0</v>
      </c>
      <c r="C961" s="106" t="s">
        <v>224</v>
      </c>
      <c r="D961" s="88"/>
      <c r="E961" s="88"/>
      <c r="F961" s="88"/>
      <c r="G961" s="131" t="s">
        <v>0</v>
      </c>
    </row>
    <row r="962" spans="1:7" ht="15.75">
      <c r="A962" s="69"/>
      <c r="B962" s="26"/>
      <c r="C962" s="106" t="s">
        <v>157</v>
      </c>
      <c r="D962" s="88"/>
      <c r="E962" s="88"/>
      <c r="F962" s="88"/>
      <c r="G962" s="131" t="s">
        <v>0</v>
      </c>
    </row>
    <row r="963" spans="1:7" ht="12.75">
      <c r="A963" s="69"/>
      <c r="B963" s="26">
        <v>3020</v>
      </c>
      <c r="C963" s="31" t="s">
        <v>148</v>
      </c>
      <c r="D963" s="71">
        <v>7000</v>
      </c>
      <c r="E963" s="71">
        <v>7000</v>
      </c>
      <c r="F963" s="71">
        <v>7000</v>
      </c>
      <c r="G963" s="131" t="s">
        <v>0</v>
      </c>
    </row>
    <row r="964" spans="1:7" ht="12.75">
      <c r="A964" s="69"/>
      <c r="B964" s="26">
        <v>4010</v>
      </c>
      <c r="C964" s="75" t="s">
        <v>21</v>
      </c>
      <c r="D964" s="105">
        <v>1230000</v>
      </c>
      <c r="E964" s="105">
        <v>1262000</v>
      </c>
      <c r="F964" s="105">
        <v>1262000</v>
      </c>
      <c r="G964" s="131" t="s">
        <v>0</v>
      </c>
    </row>
    <row r="965" spans="1:7" ht="12.75">
      <c r="A965" s="69"/>
      <c r="B965" s="26">
        <v>4040</v>
      </c>
      <c r="C965" s="75" t="s">
        <v>38</v>
      </c>
      <c r="D965" s="105">
        <v>92000</v>
      </c>
      <c r="E965" s="105">
        <v>93000</v>
      </c>
      <c r="F965" s="105">
        <v>93000</v>
      </c>
      <c r="G965" s="131" t="s">
        <v>0</v>
      </c>
    </row>
    <row r="966" spans="1:7" ht="12.75">
      <c r="A966" s="69"/>
      <c r="B966" s="26">
        <v>4110</v>
      </c>
      <c r="C966" s="75" t="s">
        <v>40</v>
      </c>
      <c r="D966" s="105">
        <v>229000</v>
      </c>
      <c r="E966" s="105">
        <v>230000</v>
      </c>
      <c r="F966" s="105">
        <v>230000</v>
      </c>
      <c r="G966" s="131" t="s">
        <v>0</v>
      </c>
    </row>
    <row r="967" spans="1:7" ht="12.75">
      <c r="A967" s="69"/>
      <c r="B967" s="26">
        <v>4120</v>
      </c>
      <c r="C967" s="75" t="s">
        <v>101</v>
      </c>
      <c r="D967" s="105">
        <v>32000</v>
      </c>
      <c r="E967" s="105">
        <v>34000</v>
      </c>
      <c r="F967" s="105">
        <v>34000</v>
      </c>
      <c r="G967" s="131" t="s">
        <v>0</v>
      </c>
    </row>
    <row r="968" spans="1:7" ht="12.75">
      <c r="A968" s="69"/>
      <c r="B968" s="26">
        <v>4140</v>
      </c>
      <c r="C968" s="75" t="s">
        <v>141</v>
      </c>
      <c r="D968" s="105">
        <v>24000</v>
      </c>
      <c r="E968" s="105">
        <v>24000</v>
      </c>
      <c r="F968" s="105">
        <v>24000</v>
      </c>
      <c r="G968" s="131" t="s">
        <v>0</v>
      </c>
    </row>
    <row r="969" spans="1:7" ht="12.75">
      <c r="A969" s="69"/>
      <c r="B969" s="26">
        <v>4170</v>
      </c>
      <c r="C969" s="75" t="s">
        <v>125</v>
      </c>
      <c r="D969" s="105">
        <v>42500</v>
      </c>
      <c r="E969" s="105">
        <v>48000</v>
      </c>
      <c r="F969" s="105">
        <v>48000</v>
      </c>
      <c r="G969" s="131" t="s">
        <v>0</v>
      </c>
    </row>
    <row r="970" spans="1:7" ht="12.75">
      <c r="A970" s="69"/>
      <c r="B970" s="26">
        <v>4210</v>
      </c>
      <c r="C970" s="75" t="s">
        <v>12</v>
      </c>
      <c r="D970" s="105">
        <v>138420</v>
      </c>
      <c r="E970" s="105"/>
      <c r="F970" s="105"/>
      <c r="G970" s="131" t="s">
        <v>0</v>
      </c>
    </row>
    <row r="971" spans="1:7" ht="12.75">
      <c r="A971" s="69"/>
      <c r="B971" s="26"/>
      <c r="C971" s="75" t="s">
        <v>286</v>
      </c>
      <c r="D971" s="105" t="s">
        <v>0</v>
      </c>
      <c r="E971" s="105">
        <v>90000</v>
      </c>
      <c r="F971" s="105">
        <v>80000</v>
      </c>
      <c r="G971" s="131" t="s">
        <v>0</v>
      </c>
    </row>
    <row r="972" spans="1:7" ht="12.75">
      <c r="A972" s="69"/>
      <c r="B972" s="26"/>
      <c r="C972" s="75" t="s">
        <v>287</v>
      </c>
      <c r="D972" s="105" t="s">
        <v>0</v>
      </c>
      <c r="E972" s="105">
        <v>5000</v>
      </c>
      <c r="F972" s="105">
        <v>5000</v>
      </c>
      <c r="G972" s="131" t="s">
        <v>0</v>
      </c>
    </row>
    <row r="973" spans="1:7" ht="12.75">
      <c r="A973" s="69"/>
      <c r="B973" s="26"/>
      <c r="C973" s="75" t="s">
        <v>494</v>
      </c>
      <c r="D973" s="105" t="s">
        <v>0</v>
      </c>
      <c r="E973" s="105">
        <v>20000</v>
      </c>
      <c r="F973" s="105">
        <v>10000</v>
      </c>
      <c r="G973" s="131" t="s">
        <v>0</v>
      </c>
    </row>
    <row r="974" spans="1:7" ht="12.75">
      <c r="A974" s="69"/>
      <c r="B974" s="26"/>
      <c r="C974" s="75" t="s">
        <v>258</v>
      </c>
      <c r="D974" s="105" t="s">
        <v>0</v>
      </c>
      <c r="E974" s="105">
        <v>10000</v>
      </c>
      <c r="F974" s="105">
        <v>8000</v>
      </c>
      <c r="G974" s="131" t="s">
        <v>0</v>
      </c>
    </row>
    <row r="975" spans="1:7" ht="12.75">
      <c r="A975" s="69"/>
      <c r="B975" s="26"/>
      <c r="C975" s="75" t="s">
        <v>495</v>
      </c>
      <c r="D975" s="105"/>
      <c r="E975" s="105">
        <v>20000</v>
      </c>
      <c r="F975" s="105">
        <v>15000</v>
      </c>
      <c r="G975" s="131"/>
    </row>
    <row r="976" spans="1:7" ht="12.75">
      <c r="A976" s="69"/>
      <c r="B976" s="26"/>
      <c r="C976" s="75" t="s">
        <v>328</v>
      </c>
      <c r="D976" s="105" t="s">
        <v>0</v>
      </c>
      <c r="E976" s="105">
        <v>20000</v>
      </c>
      <c r="F976" s="105">
        <v>10000</v>
      </c>
      <c r="G976" s="131"/>
    </row>
    <row r="977" spans="1:7" ht="12.75">
      <c r="A977" s="69"/>
      <c r="B977" s="26"/>
      <c r="C977" s="75" t="s">
        <v>499</v>
      </c>
      <c r="D977" s="105"/>
      <c r="E977" s="105">
        <v>4500</v>
      </c>
      <c r="F977" s="105">
        <v>4500</v>
      </c>
      <c r="G977" s="131"/>
    </row>
    <row r="978" spans="1:7" ht="12.75">
      <c r="A978" s="69"/>
      <c r="B978" s="26"/>
      <c r="C978" s="75" t="s">
        <v>288</v>
      </c>
      <c r="D978" s="105" t="s">
        <v>0</v>
      </c>
      <c r="E978" s="105">
        <v>11000</v>
      </c>
      <c r="F978" s="105">
        <v>8000</v>
      </c>
      <c r="G978" s="131" t="s">
        <v>0</v>
      </c>
    </row>
    <row r="979" spans="1:7" ht="12.75">
      <c r="A979" s="69"/>
      <c r="B979" s="26"/>
      <c r="C979" s="75" t="s">
        <v>199</v>
      </c>
      <c r="D979" s="105" t="s">
        <v>0</v>
      </c>
      <c r="E979" s="105">
        <v>5000</v>
      </c>
      <c r="F979" s="105">
        <v>5000</v>
      </c>
      <c r="G979" s="131" t="s">
        <v>0</v>
      </c>
    </row>
    <row r="980" spans="1:7" ht="12.75">
      <c r="A980" s="69"/>
      <c r="B980" s="26"/>
      <c r="C980" s="75" t="s">
        <v>496</v>
      </c>
      <c r="D980" s="105" t="s">
        <v>0</v>
      </c>
      <c r="E980" s="105">
        <v>1000</v>
      </c>
      <c r="F980" s="105">
        <v>1000</v>
      </c>
      <c r="G980" s="131"/>
    </row>
    <row r="981" spans="1:7" ht="12.75">
      <c r="A981" s="69"/>
      <c r="B981" s="26"/>
      <c r="C981" s="75" t="s">
        <v>497</v>
      </c>
      <c r="D981" s="105" t="s">
        <v>0</v>
      </c>
      <c r="E981" s="105">
        <v>4000</v>
      </c>
      <c r="F981" s="105">
        <v>4000</v>
      </c>
      <c r="G981" s="131" t="s">
        <v>0</v>
      </c>
    </row>
    <row r="982" spans="1:7" ht="22.5">
      <c r="A982" s="69"/>
      <c r="B982" s="26"/>
      <c r="C982" s="75" t="s">
        <v>498</v>
      </c>
      <c r="D982" s="105" t="s">
        <v>0</v>
      </c>
      <c r="E982" s="105">
        <v>20000</v>
      </c>
      <c r="F982" s="105">
        <v>15000</v>
      </c>
      <c r="G982" s="131" t="s">
        <v>0</v>
      </c>
    </row>
    <row r="983" spans="1:7" ht="12.75">
      <c r="A983" s="69"/>
      <c r="B983" s="26"/>
      <c r="C983" s="75" t="s">
        <v>500</v>
      </c>
      <c r="D983" s="105" t="s">
        <v>0</v>
      </c>
      <c r="E983" s="105">
        <v>6000</v>
      </c>
      <c r="F983" s="105">
        <v>6000</v>
      </c>
      <c r="G983" s="131"/>
    </row>
    <row r="984" spans="1:7" ht="12.75">
      <c r="A984" s="69"/>
      <c r="B984" s="26"/>
      <c r="C984" s="75" t="s">
        <v>501</v>
      </c>
      <c r="D984" s="105" t="s">
        <v>0</v>
      </c>
      <c r="E984" s="105">
        <v>2000</v>
      </c>
      <c r="F984" s="105">
        <v>2000</v>
      </c>
      <c r="G984" s="131" t="s">
        <v>0</v>
      </c>
    </row>
    <row r="985" spans="1:7" ht="12.75">
      <c r="A985" s="69"/>
      <c r="B985" s="26"/>
      <c r="C985" s="75" t="s">
        <v>502</v>
      </c>
      <c r="D985" s="105"/>
      <c r="E985" s="105">
        <v>2000</v>
      </c>
      <c r="F985" s="105">
        <v>2000</v>
      </c>
      <c r="G985" s="131"/>
    </row>
    <row r="986" spans="1:7" ht="12.75">
      <c r="A986" s="69"/>
      <c r="B986" s="26">
        <v>4190</v>
      </c>
      <c r="C986" s="75" t="s">
        <v>315</v>
      </c>
      <c r="D986" s="105">
        <v>6000</v>
      </c>
      <c r="E986" s="105">
        <v>5000</v>
      </c>
      <c r="F986" s="105">
        <v>5000</v>
      </c>
      <c r="G986" s="131"/>
    </row>
    <row r="987" spans="1:7" ht="12.75">
      <c r="A987" s="69"/>
      <c r="B987" s="26">
        <v>4260</v>
      </c>
      <c r="C987" s="75" t="s">
        <v>131</v>
      </c>
      <c r="D987" s="105">
        <v>678000</v>
      </c>
      <c r="E987" s="105">
        <v>720000</v>
      </c>
      <c r="F987" s="105">
        <v>700000</v>
      </c>
      <c r="G987" s="131" t="s">
        <v>0</v>
      </c>
    </row>
    <row r="988" spans="1:7" ht="12.75">
      <c r="A988" s="69"/>
      <c r="B988" s="26">
        <v>4300</v>
      </c>
      <c r="C988" s="75" t="s">
        <v>15</v>
      </c>
      <c r="D988" s="74">
        <v>423500</v>
      </c>
      <c r="E988" s="74"/>
      <c r="F988" s="74"/>
      <c r="G988" s="131" t="s">
        <v>0</v>
      </c>
    </row>
    <row r="989" spans="1:7" ht="12.75">
      <c r="A989" s="69"/>
      <c r="B989" s="26"/>
      <c r="C989" s="75" t="s">
        <v>207</v>
      </c>
      <c r="D989" s="74" t="s">
        <v>0</v>
      </c>
      <c r="E989" s="74">
        <v>2500</v>
      </c>
      <c r="F989" s="74">
        <v>2500</v>
      </c>
      <c r="G989" s="131" t="s">
        <v>0</v>
      </c>
    </row>
    <row r="990" spans="1:7" ht="12.75">
      <c r="A990" s="69"/>
      <c r="B990" s="26"/>
      <c r="C990" s="75" t="s">
        <v>169</v>
      </c>
      <c r="D990" s="74" t="s">
        <v>0</v>
      </c>
      <c r="E990" s="74">
        <v>53000</v>
      </c>
      <c r="F990" s="74">
        <v>53000</v>
      </c>
      <c r="G990" s="131" t="s">
        <v>0</v>
      </c>
    </row>
    <row r="991" spans="1:7" ht="12.75">
      <c r="A991" s="69"/>
      <c r="B991" s="26"/>
      <c r="C991" s="75" t="s">
        <v>166</v>
      </c>
      <c r="D991" s="74" t="s">
        <v>0</v>
      </c>
      <c r="E991" s="74">
        <v>2500</v>
      </c>
      <c r="F991" s="74">
        <v>2500</v>
      </c>
      <c r="G991" s="131" t="s">
        <v>0</v>
      </c>
    </row>
    <row r="992" spans="1:7" ht="12.75">
      <c r="A992" s="69"/>
      <c r="B992" s="26"/>
      <c r="C992" s="75" t="s">
        <v>226</v>
      </c>
      <c r="D992" s="74" t="s">
        <v>0</v>
      </c>
      <c r="E992" s="74">
        <v>155000</v>
      </c>
      <c r="F992" s="74">
        <v>155000</v>
      </c>
      <c r="G992" s="131" t="s">
        <v>0</v>
      </c>
    </row>
    <row r="993" spans="1:7" ht="12.75">
      <c r="A993" s="69"/>
      <c r="B993" s="26"/>
      <c r="C993" s="75" t="s">
        <v>505</v>
      </c>
      <c r="D993" s="74"/>
      <c r="E993" s="74">
        <v>1000</v>
      </c>
      <c r="F993" s="74">
        <v>1000</v>
      </c>
      <c r="G993" s="131"/>
    </row>
    <row r="994" spans="1:7" ht="12.75">
      <c r="A994" s="69"/>
      <c r="B994" s="26"/>
      <c r="C994" s="75" t="s">
        <v>503</v>
      </c>
      <c r="D994" s="74"/>
      <c r="E994" s="74">
        <v>3000</v>
      </c>
      <c r="F994" s="74">
        <v>3000</v>
      </c>
      <c r="G994" s="131"/>
    </row>
    <row r="995" spans="1:7" ht="12.75">
      <c r="A995" s="69"/>
      <c r="B995" s="26"/>
      <c r="C995" s="75" t="s">
        <v>504</v>
      </c>
      <c r="D995" s="74"/>
      <c r="E995" s="74">
        <v>1500</v>
      </c>
      <c r="F995" s="74">
        <v>1500</v>
      </c>
      <c r="G995" s="131"/>
    </row>
    <row r="996" spans="1:7" ht="12.75">
      <c r="A996" s="69"/>
      <c r="B996" s="26"/>
      <c r="C996" s="75" t="s">
        <v>329</v>
      </c>
      <c r="D996" s="74" t="s">
        <v>0</v>
      </c>
      <c r="E996" s="74">
        <v>22000</v>
      </c>
      <c r="F996" s="74">
        <v>22000</v>
      </c>
      <c r="G996" s="131"/>
    </row>
    <row r="997" spans="1:7" ht="12.75">
      <c r="A997" s="69"/>
      <c r="B997" s="26"/>
      <c r="C997" s="75" t="s">
        <v>289</v>
      </c>
      <c r="D997" s="74" t="s">
        <v>0</v>
      </c>
      <c r="E997" s="74">
        <v>165000</v>
      </c>
      <c r="F997" s="74">
        <v>165000</v>
      </c>
      <c r="G997" s="131"/>
    </row>
    <row r="998" spans="1:7" ht="12.75">
      <c r="A998" s="69"/>
      <c r="B998" s="26"/>
      <c r="C998" s="75" t="s">
        <v>506</v>
      </c>
      <c r="D998" s="74" t="s">
        <v>0</v>
      </c>
      <c r="E998" s="74">
        <v>4000</v>
      </c>
      <c r="F998" s="74">
        <v>4000</v>
      </c>
      <c r="G998" s="131"/>
    </row>
    <row r="999" spans="1:7" ht="12.75">
      <c r="A999" s="69"/>
      <c r="B999" s="26">
        <v>4700</v>
      </c>
      <c r="C999" s="75" t="s">
        <v>145</v>
      </c>
      <c r="D999" s="74">
        <v>3000</v>
      </c>
      <c r="E999" s="74">
        <v>3000</v>
      </c>
      <c r="F999" s="74">
        <v>3000</v>
      </c>
      <c r="G999" s="131" t="s">
        <v>0</v>
      </c>
    </row>
    <row r="1000" spans="1:7" ht="12.75">
      <c r="A1000" s="69"/>
      <c r="B1000" s="26">
        <v>4280</v>
      </c>
      <c r="C1000" s="75" t="s">
        <v>97</v>
      </c>
      <c r="D1000" s="74">
        <v>3500</v>
      </c>
      <c r="E1000" s="74">
        <v>1000</v>
      </c>
      <c r="F1000" s="74">
        <v>1000</v>
      </c>
      <c r="G1000" s="131" t="s">
        <v>0</v>
      </c>
    </row>
    <row r="1001" spans="1:7" ht="12.75">
      <c r="A1001" s="69"/>
      <c r="B1001" s="26">
        <v>4360</v>
      </c>
      <c r="C1001" s="75" t="s">
        <v>277</v>
      </c>
      <c r="D1001" s="74">
        <v>10000</v>
      </c>
      <c r="E1001" s="74">
        <v>10000</v>
      </c>
      <c r="F1001" s="74">
        <v>10000</v>
      </c>
      <c r="G1001" s="131" t="s">
        <v>0</v>
      </c>
    </row>
    <row r="1002" spans="1:7" ht="12.75">
      <c r="A1002" s="69"/>
      <c r="B1002" s="26">
        <v>4270</v>
      </c>
      <c r="C1002" s="75" t="s">
        <v>14</v>
      </c>
      <c r="D1002" s="74">
        <v>88000</v>
      </c>
      <c r="E1002" s="74"/>
      <c r="F1002" s="74"/>
      <c r="G1002" s="131" t="s">
        <v>0</v>
      </c>
    </row>
    <row r="1003" spans="1:7" ht="12.75">
      <c r="A1003" s="69"/>
      <c r="B1003" s="26"/>
      <c r="C1003" s="75" t="s">
        <v>507</v>
      </c>
      <c r="D1003" s="74" t="s">
        <v>0</v>
      </c>
      <c r="E1003" s="74">
        <v>4000</v>
      </c>
      <c r="F1003" s="74">
        <v>4000</v>
      </c>
      <c r="G1003" s="131" t="s">
        <v>0</v>
      </c>
    </row>
    <row r="1004" spans="1:7" ht="12.75">
      <c r="A1004" s="69"/>
      <c r="B1004" s="26"/>
      <c r="C1004" s="75" t="s">
        <v>508</v>
      </c>
      <c r="D1004" s="74" t="s">
        <v>0</v>
      </c>
      <c r="E1004" s="74">
        <v>10000</v>
      </c>
      <c r="F1004" s="74">
        <v>8000</v>
      </c>
      <c r="G1004" s="131"/>
    </row>
    <row r="1005" spans="1:7" ht="12.75">
      <c r="A1005" s="69"/>
      <c r="B1005" s="26"/>
      <c r="C1005" s="75" t="s">
        <v>509</v>
      </c>
      <c r="D1005" s="74" t="s">
        <v>0</v>
      </c>
      <c r="E1005" s="74">
        <v>5000</v>
      </c>
      <c r="F1005" s="74">
        <v>5000</v>
      </c>
      <c r="G1005" s="131"/>
    </row>
    <row r="1006" spans="1:7" ht="12.75">
      <c r="A1006" s="69"/>
      <c r="B1006" s="26"/>
      <c r="C1006" s="75" t="s">
        <v>510</v>
      </c>
      <c r="D1006" s="74"/>
      <c r="E1006" s="74">
        <v>33000</v>
      </c>
      <c r="F1006" s="74">
        <v>33000</v>
      </c>
      <c r="G1006" s="131"/>
    </row>
    <row r="1007" spans="1:7" ht="12.75">
      <c r="A1007" s="69"/>
      <c r="B1007" s="26"/>
      <c r="C1007" s="75" t="s">
        <v>511</v>
      </c>
      <c r="D1007" s="74"/>
      <c r="E1007" s="74">
        <v>25000</v>
      </c>
      <c r="F1007" s="74">
        <v>25000</v>
      </c>
      <c r="G1007" s="131"/>
    </row>
    <row r="1008" spans="1:7" ht="12.75">
      <c r="A1008" s="69"/>
      <c r="B1008" s="26"/>
      <c r="C1008" s="75" t="s">
        <v>512</v>
      </c>
      <c r="D1008" s="74"/>
      <c r="E1008" s="74">
        <v>10000</v>
      </c>
      <c r="F1008" s="74">
        <v>10000</v>
      </c>
      <c r="G1008" s="131"/>
    </row>
    <row r="1009" spans="1:7" ht="12.75">
      <c r="A1009" s="69"/>
      <c r="B1009" s="26">
        <v>4410</v>
      </c>
      <c r="C1009" s="75" t="s">
        <v>26</v>
      </c>
      <c r="D1009" s="74">
        <v>2000</v>
      </c>
      <c r="E1009" s="74">
        <v>2000</v>
      </c>
      <c r="F1009" s="74">
        <v>2000</v>
      </c>
      <c r="G1009" s="131" t="s">
        <v>0</v>
      </c>
    </row>
    <row r="1010" spans="1:7" ht="12.75">
      <c r="A1010" s="69"/>
      <c r="B1010" s="26">
        <v>4430</v>
      </c>
      <c r="C1010" s="75" t="s">
        <v>27</v>
      </c>
      <c r="D1010" s="74">
        <v>11000</v>
      </c>
      <c r="E1010" s="74">
        <v>15000</v>
      </c>
      <c r="F1010" s="74">
        <v>15000</v>
      </c>
      <c r="G1010" s="131" t="s">
        <v>0</v>
      </c>
    </row>
    <row r="1011" spans="1:7" ht="12.75">
      <c r="A1011" s="69"/>
      <c r="B1011" s="26">
        <v>4440</v>
      </c>
      <c r="C1011" s="75" t="s">
        <v>123</v>
      </c>
      <c r="D1011" s="74">
        <v>42500</v>
      </c>
      <c r="E1011" s="74">
        <v>42000</v>
      </c>
      <c r="F1011" s="74">
        <v>42000</v>
      </c>
      <c r="G1011" s="131" t="s">
        <v>0</v>
      </c>
    </row>
    <row r="1012" spans="1:7" ht="12.75">
      <c r="A1012" s="69"/>
      <c r="B1012" s="26">
        <v>4480</v>
      </c>
      <c r="C1012" s="75" t="s">
        <v>214</v>
      </c>
      <c r="D1012" s="74">
        <v>48000</v>
      </c>
      <c r="E1012" s="74">
        <v>50000</v>
      </c>
      <c r="F1012" s="74">
        <v>50000</v>
      </c>
      <c r="G1012" s="131" t="s">
        <v>0</v>
      </c>
    </row>
    <row r="1013" spans="1:7" ht="12.75">
      <c r="A1013" s="62" t="s">
        <v>0</v>
      </c>
      <c r="B1013" s="26">
        <v>4520</v>
      </c>
      <c r="C1013" s="75" t="s">
        <v>215</v>
      </c>
      <c r="D1013" s="74">
        <v>19000</v>
      </c>
      <c r="E1013" s="74">
        <v>18000</v>
      </c>
      <c r="F1013" s="74">
        <v>18000</v>
      </c>
      <c r="G1013" s="131" t="s">
        <v>0</v>
      </c>
    </row>
    <row r="1014" spans="1:7" ht="12.75">
      <c r="A1014" s="62"/>
      <c r="B1014" s="26">
        <v>4530</v>
      </c>
      <c r="C1014" s="75" t="s">
        <v>366</v>
      </c>
      <c r="D1014" s="74">
        <v>154500</v>
      </c>
      <c r="E1014" s="74">
        <v>60000</v>
      </c>
      <c r="F1014" s="74">
        <v>60000</v>
      </c>
      <c r="G1014" s="131"/>
    </row>
    <row r="1015" spans="1:7" s="90" customFormat="1" ht="22.5">
      <c r="A1015" s="62"/>
      <c r="B1015" s="179">
        <v>2820</v>
      </c>
      <c r="C1015" s="75" t="s">
        <v>213</v>
      </c>
      <c r="D1015" s="74">
        <v>130000</v>
      </c>
      <c r="E1015" s="74">
        <v>150000</v>
      </c>
      <c r="F1015" s="74">
        <v>130000</v>
      </c>
      <c r="G1015" s="131" t="s">
        <v>0</v>
      </c>
    </row>
    <row r="1016" spans="1:7" s="90" customFormat="1" ht="12.75">
      <c r="A1016" s="62"/>
      <c r="B1016" s="179"/>
      <c r="C1016" s="75" t="s">
        <v>313</v>
      </c>
      <c r="D1016" s="74" t="s">
        <v>0</v>
      </c>
      <c r="E1016" s="74"/>
      <c r="F1016" s="74"/>
      <c r="G1016" s="131" t="s">
        <v>0</v>
      </c>
    </row>
    <row r="1017" spans="1:7" s="90" customFormat="1" ht="12.75">
      <c r="A1017" s="62"/>
      <c r="B1017" s="179"/>
      <c r="C1017" s="75" t="s">
        <v>314</v>
      </c>
      <c r="D1017" s="74" t="s">
        <v>0</v>
      </c>
      <c r="E1017" s="74"/>
      <c r="F1017" s="74"/>
      <c r="G1017" s="131"/>
    </row>
    <row r="1018" spans="1:7" s="90" customFormat="1" ht="12.75">
      <c r="A1018" s="62"/>
      <c r="B1018" s="179">
        <v>6060</v>
      </c>
      <c r="C1018" s="75" t="s">
        <v>257</v>
      </c>
      <c r="D1018" s="74" t="s">
        <v>0</v>
      </c>
      <c r="E1018" s="74"/>
      <c r="F1018" s="74"/>
      <c r="G1018" s="131" t="s">
        <v>0</v>
      </c>
    </row>
    <row r="1019" spans="1:7" s="90" customFormat="1" ht="12.75">
      <c r="A1019" s="62"/>
      <c r="B1019" s="179"/>
      <c r="C1019" s="75" t="s">
        <v>380</v>
      </c>
      <c r="D1019" s="74">
        <v>30012</v>
      </c>
      <c r="E1019" s="74"/>
      <c r="F1019" s="74"/>
      <c r="G1019" s="131"/>
    </row>
    <row r="1020" spans="1:7" s="90" customFormat="1" ht="12.75">
      <c r="A1020" s="62"/>
      <c r="B1020" s="179"/>
      <c r="C1020" s="75" t="s">
        <v>513</v>
      </c>
      <c r="D1020" s="74" t="s">
        <v>0</v>
      </c>
      <c r="E1020" s="74">
        <v>15000</v>
      </c>
      <c r="F1020" s="74">
        <v>15000</v>
      </c>
      <c r="G1020" s="131"/>
    </row>
    <row r="1021" spans="1:7" s="90" customFormat="1" ht="12.75">
      <c r="A1021" s="62"/>
      <c r="B1021" s="179"/>
      <c r="C1021" s="75" t="s">
        <v>514</v>
      </c>
      <c r="D1021" s="74" t="s">
        <v>0</v>
      </c>
      <c r="E1021" s="74">
        <v>8500</v>
      </c>
      <c r="F1021" s="74">
        <v>8500</v>
      </c>
      <c r="G1021" s="131"/>
    </row>
    <row r="1022" spans="1:7" s="90" customFormat="1" ht="12.75">
      <c r="A1022" s="62"/>
      <c r="B1022" s="179"/>
      <c r="C1022" s="75" t="s">
        <v>515</v>
      </c>
      <c r="D1022" s="74" t="s">
        <v>0</v>
      </c>
      <c r="E1022" s="74">
        <v>150000</v>
      </c>
      <c r="F1022" s="74" t="s">
        <v>0</v>
      </c>
      <c r="G1022" s="131"/>
    </row>
    <row r="1023" spans="1:7" s="90" customFormat="1" ht="12.75">
      <c r="A1023" s="62"/>
      <c r="B1023" s="179">
        <v>6050</v>
      </c>
      <c r="C1023" s="75" t="s">
        <v>246</v>
      </c>
      <c r="D1023" s="74" t="s">
        <v>0</v>
      </c>
      <c r="E1023" s="74"/>
      <c r="F1023" s="74"/>
      <c r="G1023" s="131" t="s">
        <v>0</v>
      </c>
    </row>
    <row r="1024" spans="1:7" s="90" customFormat="1" ht="12.75">
      <c r="A1024" s="62"/>
      <c r="B1024" s="179"/>
      <c r="C1024" s="75" t="s">
        <v>296</v>
      </c>
      <c r="D1024" s="74">
        <v>99235</v>
      </c>
      <c r="E1024" s="74">
        <v>130000</v>
      </c>
      <c r="F1024" s="74">
        <v>130000</v>
      </c>
      <c r="G1024" s="131" t="s">
        <v>0</v>
      </c>
    </row>
    <row r="1025" spans="1:7" s="90" customFormat="1" ht="12.75">
      <c r="A1025" s="46" t="s">
        <v>0</v>
      </c>
      <c r="B1025" s="26" t="s">
        <v>0</v>
      </c>
      <c r="C1025" s="34" t="s">
        <v>5</v>
      </c>
      <c r="D1025" s="9">
        <f>SUM(D961:D1024)</f>
        <v>3543167</v>
      </c>
      <c r="E1025" s="9">
        <f>SUM(E961:E1024)</f>
        <v>3794500</v>
      </c>
      <c r="F1025" s="9">
        <f>SUM(F961:F1024)</f>
        <v>3557500</v>
      </c>
      <c r="G1025" s="131">
        <f>PRODUCT(F1025/D1025)</f>
        <v>1.0040452510423585</v>
      </c>
    </row>
    <row r="1026" spans="1:7" s="90" customFormat="1" ht="12.75">
      <c r="A1026" s="39"/>
      <c r="B1026" s="40"/>
      <c r="C1026" s="19" t="s">
        <v>293</v>
      </c>
      <c r="D1026" s="10">
        <f>SUM(D1025)</f>
        <v>3543167</v>
      </c>
      <c r="E1026" s="10">
        <f>SUM(E1025)</f>
        <v>3794500</v>
      </c>
      <c r="F1026" s="10">
        <f>SUM(F1025)</f>
        <v>3557500</v>
      </c>
      <c r="G1026" s="131">
        <f>PRODUCT(F1026/D1026)</f>
        <v>1.0040452510423585</v>
      </c>
    </row>
    <row r="1027" spans="1:7" s="90" customFormat="1" ht="12.75">
      <c r="A1027" s="3"/>
      <c r="B1027" s="24"/>
      <c r="C1027" s="16"/>
      <c r="D1027" s="130"/>
      <c r="E1027" s="130"/>
      <c r="F1027" s="130"/>
      <c r="G1027" s="170"/>
    </row>
    <row r="1028" spans="1:7" ht="12.75">
      <c r="A1028" s="3"/>
      <c r="B1028" s="3"/>
      <c r="C1028" s="16"/>
      <c r="D1028" s="181"/>
      <c r="E1028" s="181"/>
      <c r="F1028" s="181"/>
      <c r="G1028" s="170"/>
    </row>
    <row r="1029" spans="1:7" s="90" customFormat="1" ht="12.75">
      <c r="A1029" s="3"/>
      <c r="B1029" s="3"/>
      <c r="C1029" s="16" t="s">
        <v>184</v>
      </c>
      <c r="D1029" s="165">
        <f>SUM(D36:D38,D71:D71,D101:D108,D177:D179,D267:D268,D270:D271,D338:D339,D349:D350,D455:D457,D795:D796,D931:D933,D1018:D1024,D83:D84,D79,D943:D944,D348:D348,D919:D920)</f>
        <v>6070755</v>
      </c>
      <c r="E1029" s="165">
        <f>SUM(E36:E38,E71:E71,E101:E108,E177:E179,E267:E268,E270:E271,E338:E339,E349:E350,E455:E457,E795:E796,E931:E933,E1018:E1024,E83:E84,E79,E943:E944,E348:E348,E919:E920)</f>
        <v>6789665</v>
      </c>
      <c r="F1029" s="165">
        <f>SUM(F36:F38,F71:F71,F101:F108,F177:F179,F267:F268,F270:F271,F338:F339,F349:F350,F455:F457,F795:F796,F931:F933,F1018:F1024,F83:F84,F79,F943:F944,F348:F348,F919:F920)</f>
        <v>6023573</v>
      </c>
      <c r="G1029" s="131">
        <f>PRODUCT(F1029/D1029)</f>
        <v>0.9922279848223162</v>
      </c>
    </row>
    <row r="1030" spans="1:7" s="90" customFormat="1" ht="12.75">
      <c r="A1030" s="3"/>
      <c r="B1030" s="3"/>
      <c r="C1030" s="16"/>
      <c r="D1030" s="181"/>
      <c r="E1030" s="181"/>
      <c r="F1030" s="181"/>
      <c r="G1030" s="170"/>
    </row>
    <row r="1031" spans="1:7" s="90" customFormat="1" ht="12.75">
      <c r="A1031" s="3"/>
      <c r="B1031" s="3"/>
      <c r="C1031" s="16"/>
      <c r="D1031" s="181"/>
      <c r="E1031" s="181"/>
      <c r="F1031" s="181"/>
      <c r="G1031" s="170"/>
    </row>
    <row r="1032" spans="1:7" s="90" customFormat="1" ht="12.75">
      <c r="A1032" s="3"/>
      <c r="B1032" s="3"/>
      <c r="C1032" s="16"/>
      <c r="D1032" s="181"/>
      <c r="E1032" s="181"/>
      <c r="F1032" s="181"/>
      <c r="G1032" s="170"/>
    </row>
    <row r="1033" spans="1:7" s="90" customFormat="1" ht="12.75">
      <c r="A1033" s="3"/>
      <c r="B1033" s="3"/>
      <c r="C1033" s="16"/>
      <c r="D1033" s="181"/>
      <c r="E1033" s="181"/>
      <c r="F1033" s="181"/>
      <c r="G1033" s="170"/>
    </row>
    <row r="1034" spans="1:7" s="90" customFormat="1" ht="12.75">
      <c r="A1034" s="3"/>
      <c r="B1034" s="3"/>
      <c r="C1034" s="16"/>
      <c r="D1034" s="181"/>
      <c r="E1034" s="181"/>
      <c r="F1034" s="181"/>
      <c r="G1034" s="170"/>
    </row>
    <row r="1035" spans="1:7" s="90" customFormat="1" ht="12.75">
      <c r="A1035" s="3"/>
      <c r="B1035" s="3"/>
      <c r="C1035" s="16"/>
      <c r="D1035" s="181"/>
      <c r="E1035" s="181"/>
      <c r="F1035" s="181"/>
      <c r="G1035" s="170"/>
    </row>
    <row r="1036" spans="1:3" ht="20.25">
      <c r="A1036" s="12"/>
      <c r="B1036" s="51" t="s">
        <v>80</v>
      </c>
      <c r="C1036" s="29"/>
    </row>
    <row r="1037" spans="1:7" ht="12.75">
      <c r="A1037" s="12"/>
      <c r="B1037" s="13"/>
      <c r="C1037" s="53" t="s">
        <v>0</v>
      </c>
      <c r="D1037" s="197" t="s">
        <v>318</v>
      </c>
      <c r="E1037" s="197" t="s">
        <v>388</v>
      </c>
      <c r="F1037" s="197" t="s">
        <v>385</v>
      </c>
      <c r="G1037" s="163" t="s">
        <v>256</v>
      </c>
    </row>
    <row r="1038" spans="2:7" ht="12.75">
      <c r="B1038" s="12"/>
      <c r="C1038" s="54" t="s">
        <v>0</v>
      </c>
      <c r="D1038" s="162"/>
      <c r="E1038" s="162"/>
      <c r="F1038" s="162"/>
      <c r="G1038" s="125" t="s">
        <v>383</v>
      </c>
    </row>
    <row r="1039" spans="1:7" ht="12.75">
      <c r="A1039" s="56" t="s">
        <v>81</v>
      </c>
      <c r="B1039" s="50">
        <v>1</v>
      </c>
      <c r="C1039" s="14" t="s">
        <v>82</v>
      </c>
      <c r="D1039" s="73">
        <f>SUM(D47)</f>
        <v>2996062.96</v>
      </c>
      <c r="E1039" s="73">
        <f>SUM(E47)</f>
        <v>3018100</v>
      </c>
      <c r="F1039" s="73">
        <f>SUM(F47)</f>
        <v>3018100</v>
      </c>
      <c r="G1039" s="131">
        <f>PRODUCT(D1039/D1060)</f>
        <v>0.07099432571103355</v>
      </c>
    </row>
    <row r="1040" spans="1:7" ht="12.75">
      <c r="A1040" s="56">
        <v>400</v>
      </c>
      <c r="B1040" s="50">
        <v>2</v>
      </c>
      <c r="C1040" s="70" t="s">
        <v>84</v>
      </c>
      <c r="D1040" s="73">
        <f>SUM(D72)</f>
        <v>2390100</v>
      </c>
      <c r="E1040" s="73">
        <f>SUM(E72)</f>
        <v>2214100</v>
      </c>
      <c r="F1040" s="73">
        <f>SUM(F72)</f>
        <v>2214100</v>
      </c>
      <c r="G1040" s="131">
        <f>PRODUCT(D1040/D1060)</f>
        <v>0.056635504709801325</v>
      </c>
    </row>
    <row r="1041" spans="1:7" ht="12.75">
      <c r="A1041" s="56">
        <v>600</v>
      </c>
      <c r="B1041" s="50">
        <v>3</v>
      </c>
      <c r="C1041" s="70" t="s">
        <v>83</v>
      </c>
      <c r="D1041" s="73">
        <f>SUM(D110)</f>
        <v>4376884</v>
      </c>
      <c r="E1041" s="73">
        <f>SUM(E110)</f>
        <v>3966256</v>
      </c>
      <c r="F1041" s="73">
        <f>SUM(F110)</f>
        <v>3888256</v>
      </c>
      <c r="G1041" s="131">
        <f>PRODUCT(D1041/D1060)</f>
        <v>0.1037140849321175</v>
      </c>
    </row>
    <row r="1042" spans="1:7" ht="12.75">
      <c r="A1042" s="56">
        <v>630</v>
      </c>
      <c r="B1042" s="50">
        <v>4</v>
      </c>
      <c r="C1042" s="14" t="s">
        <v>120</v>
      </c>
      <c r="D1042" s="73">
        <f>SUM(D135)</f>
        <v>156863</v>
      </c>
      <c r="E1042" s="73">
        <f>SUM(E135)</f>
        <v>280503</v>
      </c>
      <c r="F1042" s="73">
        <f>SUM(F135)</f>
        <v>191803</v>
      </c>
      <c r="G1042" s="131">
        <f>PRODUCT(D1042/D1060)</f>
        <v>0.003717005637962246</v>
      </c>
    </row>
    <row r="1043" spans="1:7" ht="12.75">
      <c r="A1043" s="56">
        <v>700</v>
      </c>
      <c r="B1043" s="50">
        <v>5</v>
      </c>
      <c r="C1043" s="14" t="s">
        <v>85</v>
      </c>
      <c r="D1043" s="73">
        <f>SUM(D188)</f>
        <v>876520</v>
      </c>
      <c r="E1043" s="73">
        <f>SUM(E188)</f>
        <v>1088266</v>
      </c>
      <c r="F1043" s="73">
        <f>SUM(F188)</f>
        <v>946266</v>
      </c>
      <c r="G1043" s="131">
        <f>PRODUCT(D1043/D1060)</f>
        <v>0.020769906107792585</v>
      </c>
    </row>
    <row r="1044" spans="1:7" ht="12.75">
      <c r="A1044" s="56">
        <v>710</v>
      </c>
      <c r="B1044" s="50">
        <v>6</v>
      </c>
      <c r="C1044" s="14" t="s">
        <v>86</v>
      </c>
      <c r="D1044" s="73">
        <f>SUM(D205)</f>
        <v>147500</v>
      </c>
      <c r="E1044" s="73">
        <f>SUM(E205)</f>
        <v>194556</v>
      </c>
      <c r="F1044" s="73">
        <f>SUM(F205)</f>
        <v>194556</v>
      </c>
      <c r="G1044" s="131">
        <f>PRODUCT(D1044/D1060)</f>
        <v>0.0034951411843419503</v>
      </c>
    </row>
    <row r="1045" spans="1:7" ht="12.75">
      <c r="A1045" s="56">
        <v>750</v>
      </c>
      <c r="B1045" s="50">
        <v>7</v>
      </c>
      <c r="C1045" s="14" t="s">
        <v>87</v>
      </c>
      <c r="D1045" s="73">
        <f>SUM(D288)</f>
        <v>3828165</v>
      </c>
      <c r="E1045" s="73">
        <f>SUM(E288)</f>
        <v>3466993</v>
      </c>
      <c r="F1045" s="73">
        <f>SUM(F288)</f>
        <v>3246624</v>
      </c>
      <c r="G1045" s="131">
        <f>PRODUCT(D1045/D1060)</f>
        <v>0.09071170950478917</v>
      </c>
    </row>
    <row r="1046" spans="1:7" ht="22.5">
      <c r="A1046" s="56">
        <v>751</v>
      </c>
      <c r="B1046" s="50">
        <v>8</v>
      </c>
      <c r="C1046" s="134" t="s">
        <v>88</v>
      </c>
      <c r="D1046" s="73">
        <f>SUM(D306)</f>
        <v>2320</v>
      </c>
      <c r="E1046" s="73">
        <f>SUM(E306)</f>
        <v>2100</v>
      </c>
      <c r="F1046" s="73">
        <f>SUM(F306)</f>
        <v>2100</v>
      </c>
      <c r="G1046" s="131">
        <f>PRODUCT(D1046/D1060)</f>
        <v>5.497442405202254E-05</v>
      </c>
    </row>
    <row r="1047" spans="1:7" ht="12.75">
      <c r="A1047" s="56">
        <v>752</v>
      </c>
      <c r="B1047" s="50">
        <v>9</v>
      </c>
      <c r="C1047" s="134" t="s">
        <v>241</v>
      </c>
      <c r="D1047" s="73">
        <f>SUM(D315)</f>
        <v>300</v>
      </c>
      <c r="E1047" s="73">
        <f>SUM(E315)</f>
        <v>300</v>
      </c>
      <c r="F1047" s="73">
        <f>SUM(F315)</f>
        <v>300</v>
      </c>
      <c r="G1047" s="131">
        <f>PRODUCT(D1047/D1060)</f>
        <v>7.108761730864984E-06</v>
      </c>
    </row>
    <row r="1048" spans="1:7" ht="12.75">
      <c r="A1048" s="56">
        <v>754</v>
      </c>
      <c r="B1048" s="50">
        <v>10</v>
      </c>
      <c r="C1048" s="70" t="s">
        <v>113</v>
      </c>
      <c r="D1048" s="73">
        <f>SUM(D356)</f>
        <v>1315410</v>
      </c>
      <c r="E1048" s="73">
        <f>SUM(E356)</f>
        <v>301450</v>
      </c>
      <c r="F1048" s="73">
        <f>SUM(F356)</f>
        <v>184450</v>
      </c>
      <c r="G1048" s="131">
        <f>PRODUCT(D1048/D1060)</f>
        <v>0.031169787561323693</v>
      </c>
    </row>
    <row r="1049" spans="1:7" ht="12.75">
      <c r="A1049" s="56">
        <v>757</v>
      </c>
      <c r="B1049" s="50">
        <v>11</v>
      </c>
      <c r="C1049" s="14" t="s">
        <v>89</v>
      </c>
      <c r="D1049" s="73">
        <f>SUM(D374)</f>
        <v>92902.42000000001</v>
      </c>
      <c r="E1049" s="73">
        <f>SUM(E374)</f>
        <v>74062</v>
      </c>
      <c r="F1049" s="73">
        <f>SUM(F374)</f>
        <v>74062.4</v>
      </c>
      <c r="G1049" s="131">
        <f>PRODUCT(D1049/D1060)</f>
        <v>0.002201403893335819</v>
      </c>
    </row>
    <row r="1050" spans="1:7" ht="12.75">
      <c r="A1050" s="56">
        <v>758</v>
      </c>
      <c r="B1050" s="50">
        <v>12</v>
      </c>
      <c r="C1050" s="14" t="s">
        <v>90</v>
      </c>
      <c r="D1050" s="73">
        <f>SUM(D392)</f>
        <v>403455.56</v>
      </c>
      <c r="E1050" s="73">
        <f>SUM(E392)</f>
        <v>437000</v>
      </c>
      <c r="F1050" s="73">
        <f>SUM(F392)</f>
        <v>457000</v>
      </c>
      <c r="G1050" s="131">
        <f>PRODUCT(D1050/D1060)</f>
        <v>0.009560231483442337</v>
      </c>
    </row>
    <row r="1051" spans="1:7" ht="12.75">
      <c r="A1051" s="56">
        <v>801</v>
      </c>
      <c r="B1051" s="50">
        <v>13</v>
      </c>
      <c r="C1051" s="14" t="s">
        <v>91</v>
      </c>
      <c r="D1051" s="73">
        <f>SUM(D713)</f>
        <v>12087911.690000001</v>
      </c>
      <c r="E1051" s="73">
        <f>SUM(E713)</f>
        <v>12998971</v>
      </c>
      <c r="F1051" s="73">
        <f>SUM(F713)</f>
        <v>13702967</v>
      </c>
      <c r="G1051" s="131">
        <f>PRODUCT(D1051/D1060)</f>
        <v>0.2864336134264916</v>
      </c>
    </row>
    <row r="1052" spans="1:7" ht="12.75">
      <c r="A1052" s="56">
        <v>851</v>
      </c>
      <c r="B1052" s="50">
        <v>14</v>
      </c>
      <c r="C1052" s="14" t="s">
        <v>92</v>
      </c>
      <c r="D1052" s="73">
        <f>SUM(D749)</f>
        <v>253338</v>
      </c>
      <c r="E1052" s="73">
        <f>SUM(E749)</f>
        <v>181870</v>
      </c>
      <c r="F1052" s="73">
        <f>SUM(F749)</f>
        <v>158170</v>
      </c>
      <c r="G1052" s="131">
        <f>PRODUCT(D1052/D1060)</f>
        <v>0.006003064931246244</v>
      </c>
    </row>
    <row r="1053" spans="1:7" ht="12.75">
      <c r="A1053" s="56">
        <v>852</v>
      </c>
      <c r="B1053" s="50">
        <v>15</v>
      </c>
      <c r="C1053" s="14" t="s">
        <v>208</v>
      </c>
      <c r="D1053" s="73">
        <f>SUM(D823)</f>
        <v>1789632.95</v>
      </c>
      <c r="E1053" s="73">
        <f>SUM(E823)</f>
        <v>1881717</v>
      </c>
      <c r="F1053" s="73">
        <f>SUM(F823)</f>
        <v>1572790</v>
      </c>
      <c r="G1053" s="131">
        <f>PRODUCT(D1053/D1060)</f>
        <v>0.04240691409085002</v>
      </c>
    </row>
    <row r="1054" spans="1:7" ht="12.75">
      <c r="A1054" s="56">
        <v>854</v>
      </c>
      <c r="B1054" s="50">
        <v>16</v>
      </c>
      <c r="C1054" s="14" t="s">
        <v>93</v>
      </c>
      <c r="D1054" s="73">
        <f>SUM(D858)</f>
        <v>389756</v>
      </c>
      <c r="E1054" s="73">
        <f>SUM(E858)</f>
        <v>404266</v>
      </c>
      <c r="F1054" s="73">
        <f>SUM(F858)</f>
        <v>393266</v>
      </c>
      <c r="G1054" s="131">
        <f>PRODUCT(D1054/D1060)</f>
        <v>0.009235608457250041</v>
      </c>
    </row>
    <row r="1055" spans="1:7" ht="12.75">
      <c r="A1055" s="56">
        <v>855</v>
      </c>
      <c r="B1055" s="50">
        <v>17</v>
      </c>
      <c r="C1055" s="14" t="s">
        <v>324</v>
      </c>
      <c r="D1055" s="73">
        <f>SUM(D888)</f>
        <v>5480110</v>
      </c>
      <c r="E1055" s="73">
        <f>SUM(E888)</f>
        <v>5714315</v>
      </c>
      <c r="F1055" s="73">
        <f>SUM(F888)</f>
        <v>5680435</v>
      </c>
      <c r="G1055" s="131">
        <f>PRODUCT(D1055/D1060)</f>
        <v>0.129855987496435</v>
      </c>
    </row>
    <row r="1056" spans="1:7" ht="12.75">
      <c r="A1056" s="56">
        <v>900</v>
      </c>
      <c r="B1056" s="50">
        <v>18</v>
      </c>
      <c r="C1056" s="14" t="s">
        <v>94</v>
      </c>
      <c r="D1056" s="73">
        <f>SUM(D935)</f>
        <v>1179514</v>
      </c>
      <c r="E1056" s="73">
        <f>SUM(E935)</f>
        <v>1618423</v>
      </c>
      <c r="F1056" s="73">
        <f>SUM(F935)</f>
        <v>1510923</v>
      </c>
      <c r="G1056" s="131">
        <f>PRODUCT(D1056/D1060)</f>
        <v>0.0279496132807316</v>
      </c>
    </row>
    <row r="1057" spans="1:7" ht="12.75">
      <c r="A1057" s="56">
        <v>921</v>
      </c>
      <c r="B1057" s="50">
        <v>19</v>
      </c>
      <c r="C1057" s="14" t="s">
        <v>95</v>
      </c>
      <c r="D1057" s="73">
        <f>SUM(D955)</f>
        <v>891530</v>
      </c>
      <c r="E1057" s="73">
        <f>SUM(E955)</f>
        <v>2643453</v>
      </c>
      <c r="F1057" s="73">
        <f>SUM(F955)</f>
        <v>2417453</v>
      </c>
      <c r="G1057" s="131">
        <f>PRODUCT(D1057/D1060)</f>
        <v>0.021125581153060197</v>
      </c>
    </row>
    <row r="1058" spans="1:7" ht="12.75">
      <c r="A1058" s="56">
        <v>926</v>
      </c>
      <c r="B1058" s="50">
        <v>20</v>
      </c>
      <c r="C1058" s="50" t="s">
        <v>223</v>
      </c>
      <c r="D1058" s="73">
        <f>SUM(D1026)</f>
        <v>3543167</v>
      </c>
      <c r="E1058" s="73">
        <f>SUM(E1026)</f>
        <v>3794500</v>
      </c>
      <c r="F1058" s="73">
        <f>SUM(F1026)</f>
        <v>3557500</v>
      </c>
      <c r="G1058" s="131">
        <f>PRODUCT(D1058/D1060)</f>
        <v>0.0839584332522123</v>
      </c>
    </row>
    <row r="1059" spans="1:7" ht="12.75">
      <c r="A1059" s="12"/>
      <c r="B1059" s="55" t="s">
        <v>0</v>
      </c>
      <c r="C1059" s="58" t="s">
        <v>0</v>
      </c>
      <c r="D1059" s="73" t="s">
        <v>0</v>
      </c>
      <c r="E1059" s="73"/>
      <c r="F1059" s="73"/>
      <c r="G1059" s="131" t="s">
        <v>0</v>
      </c>
    </row>
    <row r="1060" spans="1:7" ht="13.5" thickBot="1">
      <c r="A1060" s="12"/>
      <c r="B1060"/>
      <c r="C1060" s="15" t="s">
        <v>96</v>
      </c>
      <c r="D1060" s="107">
        <f>SUM(D1039:D1059)</f>
        <v>42201442.58</v>
      </c>
      <c r="E1060" s="107">
        <f>SUM(E1039:E1059)</f>
        <v>44281201</v>
      </c>
      <c r="F1060" s="107">
        <f>SUM(F1039:F1059)</f>
        <v>43411121.4</v>
      </c>
      <c r="G1060" s="131">
        <f>SUM(G1039:G1058)</f>
        <v>1</v>
      </c>
    </row>
    <row r="1061" spans="1:7" ht="13.5" thickTop="1">
      <c r="A1061" s="12"/>
      <c r="B1061"/>
      <c r="C1061" s="15"/>
      <c r="D1061" s="171"/>
      <c r="E1061" s="171"/>
      <c r="F1061" s="171"/>
      <c r="G1061" s="172"/>
    </row>
    <row r="1062" spans="1:7" ht="12.75">
      <c r="A1062" s="12"/>
      <c r="B1062"/>
      <c r="C1062" s="15" t="s">
        <v>192</v>
      </c>
      <c r="D1062" s="166" t="s">
        <v>318</v>
      </c>
      <c r="E1062" s="166" t="s">
        <v>388</v>
      </c>
      <c r="F1062" s="166" t="s">
        <v>385</v>
      </c>
      <c r="G1062" s="191" t="s">
        <v>386</v>
      </c>
    </row>
    <row r="1063" spans="1:7" ht="12.75">
      <c r="A1063" s="12"/>
      <c r="B1063" s="15"/>
      <c r="C1063" s="189" t="s">
        <v>180</v>
      </c>
      <c r="D1063" s="158">
        <v>24000</v>
      </c>
      <c r="E1063" s="158">
        <v>10831.6</v>
      </c>
      <c r="F1063" s="158">
        <v>10831.6</v>
      </c>
      <c r="G1063" s="131">
        <f aca="true" t="shared" si="0" ref="G1063:G1073">PRODUCT(F1063/D1063)</f>
        <v>0.4513166666666667</v>
      </c>
    </row>
    <row r="1064" spans="1:7" ht="12.75">
      <c r="A1064" s="12"/>
      <c r="B1064" s="15"/>
      <c r="C1064" s="189" t="s">
        <v>181</v>
      </c>
      <c r="D1064" s="158">
        <v>12000</v>
      </c>
      <c r="E1064" s="158">
        <v>12000</v>
      </c>
      <c r="F1064" s="158">
        <v>12000</v>
      </c>
      <c r="G1064" s="131">
        <f t="shared" si="0"/>
        <v>1</v>
      </c>
    </row>
    <row r="1065" spans="1:7" ht="12.75">
      <c r="A1065" s="12"/>
      <c r="B1065" s="15"/>
      <c r="C1065" s="189" t="s">
        <v>243</v>
      </c>
      <c r="D1065" s="158">
        <v>6920</v>
      </c>
      <c r="E1065" s="158">
        <v>6920</v>
      </c>
      <c r="F1065" s="158">
        <v>6920</v>
      </c>
      <c r="G1065" s="131">
        <f t="shared" si="0"/>
        <v>1</v>
      </c>
    </row>
    <row r="1066" spans="1:7" ht="12.75">
      <c r="A1066" s="12"/>
      <c r="B1066" s="15"/>
      <c r="C1066" s="189" t="s">
        <v>176</v>
      </c>
      <c r="D1066" s="159">
        <v>14858.64</v>
      </c>
      <c r="E1066" s="159">
        <v>0</v>
      </c>
      <c r="F1066" s="159">
        <v>0</v>
      </c>
      <c r="G1066" s="131">
        <f t="shared" si="0"/>
        <v>0</v>
      </c>
    </row>
    <row r="1067" spans="1:7" ht="12.75">
      <c r="A1067" s="12"/>
      <c r="B1067" s="15"/>
      <c r="C1067" s="189" t="s">
        <v>195</v>
      </c>
      <c r="D1067" s="159">
        <v>54946.94</v>
      </c>
      <c r="E1067" s="159">
        <v>0</v>
      </c>
      <c r="F1067" s="159">
        <v>0</v>
      </c>
      <c r="G1067" s="131">
        <f t="shared" si="0"/>
        <v>0</v>
      </c>
    </row>
    <row r="1068" spans="1:7" ht="12.75">
      <c r="A1068" s="12"/>
      <c r="B1068" s="15"/>
      <c r="C1068" s="189" t="s">
        <v>228</v>
      </c>
      <c r="D1068" s="159">
        <v>140000</v>
      </c>
      <c r="E1068" s="159">
        <v>140000</v>
      </c>
      <c r="F1068" s="159">
        <v>140000</v>
      </c>
      <c r="G1068" s="131">
        <f t="shared" si="0"/>
        <v>1</v>
      </c>
    </row>
    <row r="1069" spans="1:7" ht="12.75">
      <c r="A1069" s="12"/>
      <c r="B1069" s="15"/>
      <c r="C1069" s="189" t="s">
        <v>209</v>
      </c>
      <c r="D1069" s="159">
        <v>150000</v>
      </c>
      <c r="E1069" s="159">
        <v>150000</v>
      </c>
      <c r="F1069" s="159">
        <v>150000</v>
      </c>
      <c r="G1069" s="131">
        <f t="shared" si="0"/>
        <v>1</v>
      </c>
    </row>
    <row r="1070" spans="2:7" ht="12.75">
      <c r="B1070" s="15"/>
      <c r="C1070" s="189" t="s">
        <v>244</v>
      </c>
      <c r="D1070" s="159">
        <v>120000</v>
      </c>
      <c r="E1070" s="159">
        <v>120000</v>
      </c>
      <c r="F1070" s="159">
        <v>120000</v>
      </c>
      <c r="G1070" s="131">
        <f t="shared" si="0"/>
        <v>1</v>
      </c>
    </row>
    <row r="1071" spans="2:7" ht="12.75">
      <c r="B1071" s="15"/>
      <c r="C1071" s="189" t="s">
        <v>244</v>
      </c>
      <c r="D1071" s="159">
        <v>120000</v>
      </c>
      <c r="E1071" s="159">
        <v>168000</v>
      </c>
      <c r="F1071" s="159">
        <v>168000</v>
      </c>
      <c r="G1071" s="131">
        <f t="shared" si="0"/>
        <v>1.4</v>
      </c>
    </row>
    <row r="1072" spans="3:7" ht="12.75">
      <c r="C1072" s="189" t="s">
        <v>158</v>
      </c>
      <c r="D1072" s="159">
        <v>270000</v>
      </c>
      <c r="E1072" s="159">
        <v>0</v>
      </c>
      <c r="F1072" s="159">
        <v>0</v>
      </c>
      <c r="G1072" s="131">
        <f t="shared" si="0"/>
        <v>0</v>
      </c>
    </row>
    <row r="1073" spans="3:7" ht="12.75">
      <c r="C1073" s="20" t="s">
        <v>146</v>
      </c>
      <c r="D1073" s="190">
        <f>SUM(D1063:D1072)</f>
        <v>912725.5800000001</v>
      </c>
      <c r="E1073" s="190">
        <f>SUM(E1063:E1072)</f>
        <v>607751.6</v>
      </c>
      <c r="F1073" s="190">
        <f>SUM(F1063:F1072)</f>
        <v>607751.6</v>
      </c>
      <c r="G1073" s="131">
        <f t="shared" si="0"/>
        <v>0.6658645416730842</v>
      </c>
    </row>
    <row r="1075" spans="3:6" ht="12.75">
      <c r="C1075" s="20" t="s">
        <v>356</v>
      </c>
      <c r="D1075" s="199">
        <f>SUM(D1060,D1073)</f>
        <v>43114168.16</v>
      </c>
      <c r="E1075" s="199">
        <f>SUM(E1060,E1073)</f>
        <v>44888952.6</v>
      </c>
      <c r="F1075" s="199">
        <f>SUM(F1060,F1073)</f>
        <v>44018873</v>
      </c>
    </row>
    <row r="1199" spans="1:3" ht="15" customHeight="1">
      <c r="A1199"/>
      <c r="B1199"/>
      <c r="C1199"/>
    </row>
    <row r="1200" spans="1:3" ht="15" customHeight="1">
      <c r="A1200"/>
      <c r="B1200"/>
      <c r="C1200"/>
    </row>
    <row r="1201" spans="1:3" ht="15" customHeight="1">
      <c r="A1201"/>
      <c r="B1201"/>
      <c r="C1201"/>
    </row>
    <row r="1202" spans="1:3" ht="15" customHeight="1">
      <c r="A1202"/>
      <c r="B1202"/>
      <c r="C1202"/>
    </row>
    <row r="1203" spans="1:3" ht="15" customHeight="1">
      <c r="A1203"/>
      <c r="B1203"/>
      <c r="C1203"/>
    </row>
    <row r="1204" spans="1:3" ht="15" customHeight="1">
      <c r="A1204"/>
      <c r="B1204"/>
      <c r="C1204"/>
    </row>
    <row r="1206" spans="1:3" ht="15" customHeight="1">
      <c r="A1206"/>
      <c r="B1206"/>
      <c r="C1206"/>
    </row>
    <row r="1208" spans="1:3" ht="15" customHeight="1">
      <c r="A1208"/>
      <c r="B1208"/>
      <c r="C1208"/>
    </row>
    <row r="1209" spans="1:3" ht="15" customHeight="1">
      <c r="A1209"/>
      <c r="B1209"/>
      <c r="C1209"/>
    </row>
    <row r="1210" spans="1:3" ht="15" customHeight="1">
      <c r="A1210"/>
      <c r="B1210"/>
      <c r="C1210"/>
    </row>
    <row r="1211" spans="1:3" ht="15" customHeight="1">
      <c r="A1211"/>
      <c r="B1211"/>
      <c r="C1211"/>
    </row>
    <row r="1212" spans="1:3" ht="15" customHeight="1">
      <c r="A1212"/>
      <c r="B1212"/>
      <c r="C1212"/>
    </row>
    <row r="1213" spans="1:3" ht="15" customHeight="1">
      <c r="A1213"/>
      <c r="B1213"/>
      <c r="C1213"/>
    </row>
    <row r="1214" spans="1:3" ht="15" customHeight="1">
      <c r="A1214"/>
      <c r="B1214"/>
      <c r="C1214"/>
    </row>
    <row r="1215" spans="1:3" ht="15" customHeight="1">
      <c r="A1215"/>
      <c r="B1215"/>
      <c r="C1215"/>
    </row>
    <row r="1216" spans="1:3" ht="15" customHeight="1">
      <c r="A1216"/>
      <c r="B1216"/>
      <c r="C1216"/>
    </row>
    <row r="1217" spans="1:3" ht="15" customHeight="1">
      <c r="A1217"/>
      <c r="B1217"/>
      <c r="C1217"/>
    </row>
    <row r="1218" spans="1:3" ht="15" customHeight="1">
      <c r="A1218"/>
      <c r="B1218"/>
      <c r="C1218"/>
    </row>
  </sheetData>
  <sheetProtection/>
  <printOptions/>
  <pageMargins left="0.1968503937007874" right="0.2755905511811024" top="0.35433070866141736" bottom="0.4724409448818898" header="0.31496062992125984" footer="0.2362204724409449"/>
  <pageSetup horizontalDpi="600" verticalDpi="600" orientation="landscape" paperSize="9" scale="93" r:id="rId2"/>
  <headerFooter alignWithMargins="0">
    <oddHeader>&amp;RTabela 2</oddHeader>
    <oddFooter>&amp;RStrona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Barbara Kwiatoń</cp:lastModifiedBy>
  <cp:lastPrinted>2017-11-09T11:57:32Z</cp:lastPrinted>
  <dcterms:created xsi:type="dcterms:W3CDTF">2000-11-13T08:03:19Z</dcterms:created>
  <dcterms:modified xsi:type="dcterms:W3CDTF">2017-11-09T11:58:13Z</dcterms:modified>
  <cp:category/>
  <cp:version/>
  <cp:contentType/>
  <cp:contentStatus/>
</cp:coreProperties>
</file>